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13.xml" ContentType="application/vnd.openxmlformats-officedocument.spreadsheetml.worksheet+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Deckblatt" sheetId="1" state="visible" r:id="rId1"/>
    <sheet name="1 Personalentw + offene Stellen" sheetId="2" state="visible" r:id="rId2"/>
    <sheet name="2 Projektion Abgänge Länder" sheetId="3" state="visible" r:id="rId3"/>
    <sheet name="3 Betriebsprüfung" sheetId="4" state="visible" r:id="rId4"/>
    <sheet name="4 Prüfquoten" sheetId="5" state="visible" r:id="rId5"/>
    <sheet name="5 bE-Fälle" sheetId="6" state="visible" r:id="rId6"/>
    <sheet name="6 Umsatzsteuer-Sonderprüfung" sheetId="7" state="visible" r:id="rId7"/>
    <sheet name="7 Mehrergebnisse" sheetId="8" state="visible" r:id="rId8"/>
    <sheet name="8 Budget KONSENS (Entwicklung)" sheetId="9" state="visible" r:id="rId9"/>
    <sheet name="9 Kosten KONSENS" sheetId="10" state="visible" r:id="rId10"/>
    <sheet name="10 Steuerfahndung, Personal" sheetId="11" state="visible" r:id="rId11"/>
    <sheet name="11 Steuerhinterziehung" sheetId="12" state="visible" r:id="rId12"/>
    <sheet name="12 Cum-Ex" sheetId="13" state="visible" r:id="rId13"/>
  </sheets>
  <calcPr iterateDelta="0.0001"/>
</workbook>
</file>

<file path=xl/sharedStrings.xml><?xml version="1.0" encoding="utf-8"?>
<sst xmlns="http://schemas.openxmlformats.org/spreadsheetml/2006/main" count="108" uniqueCount="108">
  <si>
    <t xml:space="preserve">Netzwerk Steuergerechtigkeit</t>
  </si>
  <si>
    <t xml:space="preserve">Arbeitspapier 6 zum Jahrbuch Steuergerechtigkeit 2024</t>
  </si>
  <si>
    <t xml:space="preserve">Inhalt: Kernstatistiken zum Arbeitsbereich Steuerverwaltung und Steuerbetrug</t>
  </si>
  <si>
    <t xml:space="preserve">Stand: 06.03.2024</t>
  </si>
  <si>
    <t xml:space="preserve">Datenbasis der Abbildungen aus dem Jahrbuch:</t>
  </si>
  <si>
    <t xml:space="preserve">Abbildung 7 zur Personalentwicklung: 1 Personalentw + offene Stellen</t>
  </si>
  <si>
    <t xml:space="preserve">Abbildung 8 zu Unterschieden in den Personalzahlen der Steuerfahndungen der Länder: 10 Steuerfahndung, Personal</t>
  </si>
  <si>
    <t xml:space="preserve">Abbildung 9 zu Mehrergebnissen der Betriebsprüfung: 3 Betriebsprüfung</t>
  </si>
  <si>
    <t xml:space="preserve">Abbildung 10 zu Prüfungen bei "Einkommensmillionären" (bE-Fällen): 5 bE-Fälle</t>
  </si>
  <si>
    <t xml:space="preserve">Abbildungen 11 und 12 zur Aufarbeitung von Cum-Ex und Cum-Cum: 12 Cum-Ex</t>
  </si>
  <si>
    <t xml:space="preserve">Quellen sind in den meisten Fällen Kleine Anfragen, insbesondere die jährlichen Anfragen zum Steuervollzug der ehemaligen Linksfraktion im Bundestag. Abweichende Quellen sind angegeben.</t>
  </si>
  <si>
    <t xml:space="preserve">Personalentwicklung und offene Stellen aus Bundes- und Länderebene</t>
  </si>
  <si>
    <t xml:space="preserve">Mitarbeiter in den Länder-Finanzämtern (VZÄ)</t>
  </si>
  <si>
    <t xml:space="preserve">Offene Stellen in den Länder-Finanzämtern</t>
  </si>
  <si>
    <t xml:space="preserve">Anteil offener Stellen in Finanzämtern</t>
  </si>
  <si>
    <t xml:space="preserve">Mitarbeiter beim BZSt (VZÄ)</t>
  </si>
  <si>
    <t xml:space="preserve">Offene Stellen im BZSt</t>
  </si>
  <si>
    <t xml:space="preserve">Anteil offener Stellen beim BZSt</t>
  </si>
  <si>
    <t xml:space="preserve">Durchschnitt 2012-2021 (Zehnjahresschnitt)</t>
  </si>
  <si>
    <t xml:space="preserve">Unterschied 2022 zu Zehnjahresschnitt (%)</t>
  </si>
  <si>
    <t xml:space="preserve">Unterschied 2022 zum Vorjahr</t>
  </si>
  <si>
    <t>VZÄ=Vollzeitäquivalente</t>
  </si>
  <si>
    <t>Deutung</t>
  </si>
  <si>
    <t xml:space="preserve">Der Trend sinkender Personalzahlen ist erstmal aufgehalten. Der zunehmend hohe Anteil unbesetzter Stellen bleibt jedoch ein Problem. Zudem zeigen die Zahlen den Ausbau des Bundeszentralamts für Steuern im Vergleich zu den Länderapparaten.</t>
  </si>
  <si>
    <t xml:space="preserve">Ausscheidende Beschäftige der ländischen Finanzverwaltungen in den Jahren 2022 bis 2030 (voraussichtlich, nur Bundesländer bei welchen Daten vorliegen) </t>
  </si>
  <si>
    <t>Berlin</t>
  </si>
  <si>
    <t>Bremen</t>
  </si>
  <si>
    <t>Hamburg</t>
  </si>
  <si>
    <t>Sachsen</t>
  </si>
  <si>
    <t>Kommentar</t>
  </si>
  <si>
    <t xml:space="preserve">Frei werdende Planstellen aufgrund von Altersfluktuation
KA weiter nach Besoldungsgruppen und Beamte/Tarif aufgeschlüsselt</t>
  </si>
  <si>
    <t xml:space="preserve">Nach vier Qualifikationsebenen aufgeschlüsselt</t>
  </si>
  <si>
    <t xml:space="preserve">Gerechnet mit dem durchschnittlichen Ruhestandsalter von 64 Jahren</t>
  </si>
  <si>
    <t xml:space="preserve">Inkl. Ministerium; aufgeschlüsselt nach Entgeltgruppen</t>
  </si>
  <si>
    <t xml:space="preserve">Quelle: Eigene Daten auf Basis parlamentarischer Anfragen in den Bundesländern </t>
  </si>
  <si>
    <t>Betriebsprüfung</t>
  </si>
  <si>
    <t xml:space="preserve">Mehrergebnis Betriebsprüfung (Mrd.)</t>
  </si>
  <si>
    <t xml:space="preserve">Mehrergebnis pro Betriebsprüfer der Länder</t>
  </si>
  <si>
    <t xml:space="preserve">Geprüfte Unternehmen/Prüfquote</t>
  </si>
  <si>
    <t>Prüfquoten</t>
  </si>
  <si>
    <t xml:space="preserve">Geprüfte Großunternehmen</t>
  </si>
  <si>
    <t xml:space="preserve">Quote, geprüfte Großunternehmen</t>
  </si>
  <si>
    <t xml:space="preserve">Quote, geprüfte Mittelunternehmen</t>
  </si>
  <si>
    <t xml:space="preserve">Quote, geprüfte Unternehmen aller Größen</t>
  </si>
  <si>
    <t>bE-Prüfungen</t>
  </si>
  <si>
    <t xml:space="preserve">Quote, geprüfte bE-Fälle</t>
  </si>
  <si>
    <t xml:space="preserve">Drejahresquote bE-Fälle</t>
  </si>
  <si>
    <t xml:space="preserve">Prüfungen bei Steuerpflichtigen mit bedeutenden Einkünften (bE-Fällen, "Einkommensmillionären")</t>
  </si>
  <si>
    <t xml:space="preserve">Zahl bE-Fälle</t>
  </si>
  <si>
    <t>bE-Prüfquote</t>
  </si>
  <si>
    <t>Dreijahresquote</t>
  </si>
  <si>
    <t xml:space="preserve">Mehrergebnis bE-Prüfungen</t>
  </si>
  <si>
    <t xml:space="preserve">Mehrergebnis pro bE-Prüfung</t>
  </si>
  <si>
    <t xml:space="preserve">Erläuterung: bE-Fälle vs. Einkommensmillionäre</t>
  </si>
  <si>
    <t xml:space="preserve">Erläuterung: Warum Dreijahresquote</t>
  </si>
  <si>
    <t xml:space="preserve">Sogenannte "bE-Fälle" (bE = bedeutende Einkünfte) sind nur umgangssprachlich Einkommensmillionäre; der Begriff bezeichnet Steuerpflichtige mit positiven Einkünften (also ohne Gegenrechnung von negativem Einkommen) über 500.000 Euro. Ausgenommen sind zudem Steuerpflichtige mit Einkünften aus selbstständiger Arbeit oder Gewerbebetrieben, weswegen die Kategorie der bE-Fälle insbesondere hochbezahlte Angestellte umfasst. Aber auch Rentiers mit ausschließlich Miet- und Kapitaleinkünften fallen darunter. Tatsächliche Einkommensmillionäre verdienen hingegen häufig Gewerbeeinkommen, werden aber als Betriebe erfasst und nicht statistisch hervorgehoben.</t>
  </si>
  <si>
    <t xml:space="preserve">Es werden im Rahmen einer bE-Prüfung normalerweise die letzten drei Jahre geprüft. Daher ist es nicht die einjährige Quote, sondern die Dreijahresquote, die besser anzeigt, wie hoch der Anteil von geprüften "Einkommensmillionären" ist. Für Vergleiche mit Prüfquoten aus anderen Verwaltungsbereichen besser geeignet ist somit die Dreijahresquote von 19 Prozent (6+7,3+5,7) statt der 5,7 Prozent von 2022.</t>
  </si>
  <si>
    <t xml:space="preserve">Grafik bE-Prüfungen: https://public.flourish.studio/visualisation/16413764/</t>
  </si>
  <si>
    <t xml:space="preserve">Umsatzsteuer-Sonderprüfer (Jahresdurchschnitt)</t>
  </si>
  <si>
    <t>Umsatzsteuer-Sonderprüfungen</t>
  </si>
  <si>
    <t xml:space="preserve">Mehrergebnis pro Umsatzsteuer-Sonderprüfung</t>
  </si>
  <si>
    <t>Mehreinnahmen</t>
  </si>
  <si>
    <t xml:space="preserve">Mehrergebnis, Steuerfahndung (Mrd.)</t>
  </si>
  <si>
    <t xml:space="preserve">Mehrergebnis pro Steuerfahnder</t>
  </si>
  <si>
    <t xml:space="preserve">Mehrergebnis Umsatzsteuer-Sonderprüfungen (Mrd.)</t>
  </si>
  <si>
    <t xml:space="preserve">Budget Softwareentwicklung KONSENS (in Mio. Euro)</t>
  </si>
  <si>
    <t xml:space="preserve">Quelle: Kleine Anfrage der Unionsfraktion im Bundestag zu Digitalisierung der Steuerverwaltung: https://dserver.bundestag.de/btd/20/044/2004450.pdf</t>
  </si>
  <si>
    <t xml:space="preserve">Gesamtkosten KONSENS (in Mio. Euro)</t>
  </si>
  <si>
    <t>Gesamtkosten</t>
  </si>
  <si>
    <t xml:space="preserve">Veränderung zum Vorjahr</t>
  </si>
  <si>
    <t>Steuerfahndung</t>
  </si>
  <si>
    <t xml:space="preserve">Steuerfahnder bundesweit</t>
  </si>
  <si>
    <t xml:space="preserve">Grafik Jahrbuch</t>
  </si>
  <si>
    <t>Titel</t>
  </si>
  <si>
    <t xml:space="preserve">Signifikante Unterschiede bei Personalzahlen der Steuerfahndung in ausgewählten Ländern</t>
  </si>
  <si>
    <t>Quelle</t>
  </si>
  <si>
    <t xml:space="preserve">Eigene Darstellung basierend auf parlamentarischen Anfragen und statistischen Veröffentlichungen der Länder</t>
  </si>
  <si>
    <t>Anmerkung</t>
  </si>
  <si>
    <t xml:space="preserve">Jeweils 2022 außer den Personalzahlen aus NRW (2021)</t>
  </si>
  <si>
    <t>Bayern</t>
  </si>
  <si>
    <t>Hessen</t>
  </si>
  <si>
    <t>NRW</t>
  </si>
  <si>
    <t xml:space="preserve">Steuerfahnder insgesamt (VZÄ)</t>
  </si>
  <si>
    <t xml:space="preserve">Steuerfahnder pro 1 Mrd. BIP</t>
  </si>
  <si>
    <t xml:space="preserve">Quelle: Eigene Daten auf Basis parlamentarischer Anfragen und statistischer Veröffentlichungen der Bundesländern </t>
  </si>
  <si>
    <t xml:space="preserve">Unterschied 2022 zum Vorjahr (%)</t>
  </si>
  <si>
    <t xml:space="preserve">Durchschnitt 2015-2018 (Prä-Corona-Schnitt)</t>
  </si>
  <si>
    <t xml:space="preserve">Durchschnitt 2019-2022 (Post-Corona-Schnitt)</t>
  </si>
  <si>
    <t xml:space="preserve">Steuerhinterziehung und Strafverfolgung</t>
  </si>
  <si>
    <t xml:space="preserve">Freiheitsstrafen wegen Steuerhinterziehung</t>
  </si>
  <si>
    <t xml:space="preserve">Summe Geldstrafen</t>
  </si>
  <si>
    <t xml:space="preserve">Summe hinterzogene Steuern aus Urteilen und Strafbefehlen</t>
  </si>
  <si>
    <t xml:space="preserve">Cum-Ex: Noch nicht mit der vollen Härte des Gesetzes verfolgt</t>
  </si>
  <si>
    <t>Schaden</t>
  </si>
  <si>
    <t xml:space="preserve">Fälle in Bearbeitung</t>
  </si>
  <si>
    <t>abgewendet/zurückgefordert</t>
  </si>
  <si>
    <t xml:space="preserve">Fortschritt 2022</t>
  </si>
  <si>
    <t xml:space="preserve">10-12 Mrd. €</t>
  </si>
  <si>
    <t xml:space="preserve">3,9 Mrd. €</t>
  </si>
  <si>
    <t xml:space="preserve">3,4 Mrd. €</t>
  </si>
  <si>
    <t xml:space="preserve">Erfolgreich abgeschlossen: 0,3 Mrd. €</t>
  </si>
  <si>
    <t xml:space="preserve">Cum-Cum: Elan schon verflogen?</t>
  </si>
  <si>
    <t xml:space="preserve">Rechtskräftig abgeschlossen</t>
  </si>
  <si>
    <t xml:space="preserve">28,5 Mrd. €</t>
  </si>
  <si>
    <t xml:space="preserve">6,4 Mrd. €</t>
  </si>
  <si>
    <t xml:space="preserve">0,2 Mrd. €</t>
  </si>
  <si>
    <t xml:space="preserve">Fälle in Bearbeitung: +1,4 Mrd. €</t>
  </si>
  <si>
    <t xml:space="preserve">Quelle sind jeweils nicht-öffentliche Sachstandsberichte des BMF. Die Daten zum Jahr 2022 finden sich im FAZ-Artikel "Das 10-Milliarden-Euro-Übel": https://www.faz.net/aktuell/wirtschaft/mehr-wirtschaft/cum-ex-und-cum-cum-deals-das-10-milliarden-euro-uebel-fuer-den-fiskus-19213941.html</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</si>
</sst>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2">
    <numFmt numFmtId="164" formatCode="#,##0.0"/>
    <numFmt numFmtId="165" formatCode="0.0"/>
  </numFmts>
  <fonts count="17">
    <font>
      <sz val="12.000000"/>
      <color theme="1"/>
      <name val="Aptos Narrow"/>
      <scheme val="minor"/>
    </font>
    <font>
      <b/>
      <sz val="12.000000"/>
      <color theme="1"/>
      <name val="Aptos Narrow"/>
      <scheme val="minor"/>
    </font>
    <font>
      <u/>
      <sz val="12.000000"/>
      <color theme="1"/>
      <name val="Aptos Narrow"/>
      <scheme val="minor"/>
    </font>
    <font>
      <u/>
      <sz val="12.000000"/>
      <color theme="10"/>
      <name val="Aptos Narrow"/>
    </font>
    <font>
      <b/>
      <sz val="12.000000"/>
      <name val="Calibri"/>
    </font>
    <font>
      <sz val="12.000000"/>
      <color theme="1"/>
      <name val="Calibri"/>
    </font>
    <font>
      <b/>
      <sz val="12.000000"/>
      <color theme="1"/>
      <name val="Calibri"/>
    </font>
    <font>
      <sz val="12.000000"/>
      <name val="Calibri"/>
    </font>
    <font>
      <b/>
      <sz val="10.000000"/>
      <name val="Arial"/>
    </font>
    <font>
      <sz val="10.000000"/>
      <color theme="1"/>
      <name val="Arial"/>
    </font>
    <font>
      <b/>
      <sz val="12.000000"/>
      <name val="Aptos Narrow"/>
    </font>
    <font>
      <sz val="12.000000"/>
      <color theme="1"/>
      <name val="Aptos Narrow"/>
    </font>
    <font>
      <sz val="12.000000"/>
      <color/>
      <name val="Times New Roman"/>
    </font>
    <font>
      <sz val="12.000000"/>
      <color theme="1"/>
      <name val="Times New Roman"/>
    </font>
    <font>
      <sz val="11.000000"/>
      <color theme="1"/>
      <name val="Calibri"/>
    </font>
    <font>
      <sz val="12.000000"/>
      <color/>
      <name val="Calibri"/>
    </font>
    <font>
      <sz val="10.000000"/>
      <name val="Arial"/>
    </font>
  </fonts>
  <fills count="3">
    <fill>
      <patternFill patternType="none"/>
    </fill>
    <fill>
      <patternFill patternType="gray125"/>
    </fill>
    <fill>
      <patternFill patternType="solid">
        <fgColor theme="0" tint="-0.14999847407452621"/>
        <bgColor theme="0" tint="-0.14999847407452621"/>
      </patternFill>
    </fill>
  </fills>
  <borders count="3">
    <border>
      <left style="none"/>
      <right style="none"/>
      <top style="none"/>
      <bottom style="none"/>
      <diagonal style="none"/>
    </border>
    <border>
      <left style="thin">
        <color theme="1"/>
      </left>
      <right style="none"/>
      <top style="thin">
        <color theme="1"/>
      </top>
      <bottom style="thin">
        <color theme="1"/>
      </bottom>
      <diagonal style="none"/>
    </border>
    <border>
      <left style="none"/>
      <right style="none"/>
      <top style="thin">
        <color theme="1"/>
      </top>
      <bottom style="thin">
        <color theme="1"/>
      </bottom>
      <diagonal style="none"/>
    </border>
  </borders>
  <cellStyleXfs count="1">
    <xf fontId="0" fillId="0" borderId="0" numFmtId="0" applyNumberFormat="1" applyFont="1" applyFill="1" applyBorder="1"/>
  </cellStyleXfs>
  <cellXfs count="60">
    <xf fontId="0" fillId="0" borderId="0" numFmtId="0" xfId="0"/>
    <xf fontId="0" fillId="2" borderId="0" numFmtId="0" xfId="0" applyFill="1"/>
    <xf fontId="1" fillId="2" borderId="0" numFmtId="0" xfId="0" applyFont="1" applyFill="1"/>
    <xf fontId="0" fillId="2" borderId="0" numFmtId="0" xfId="0" applyFill="1"/>
    <xf fontId="0" fillId="2" borderId="0" numFmtId="0" xfId="0" applyFill="1"/>
    <xf fontId="2" fillId="2" borderId="0" numFmtId="0" xfId="0" applyFont="1" applyFill="1"/>
    <xf fontId="3" fillId="2" borderId="0" numFmtId="0" xfId="0" applyFont="1" applyFill="1"/>
    <xf fontId="1" fillId="0" borderId="0" numFmtId="0" xfId="0" applyFont="1"/>
    <xf fontId="4" fillId="0" borderId="1" numFmtId="0" xfId="0" applyFont="1" applyBorder="1" applyAlignment="1">
      <alignment vertical="center"/>
    </xf>
    <xf fontId="5" fillId="0" borderId="0" numFmtId="0" xfId="0" applyFont="1"/>
    <xf fontId="6" fillId="0" borderId="0" numFmtId="0" xfId="0" applyFont="1"/>
    <xf fontId="6" fillId="0" borderId="0" numFmtId="0" xfId="0" applyFont="1" applyAlignment="1">
      <alignment wrapText="1"/>
      <protection hidden="0" locked="1"/>
    </xf>
    <xf fontId="4" fillId="0" borderId="0" numFmtId="0" xfId="0" applyFont="1" applyAlignment="1">
      <alignment wrapText="1"/>
    </xf>
    <xf fontId="5" fillId="0" borderId="0" numFmtId="3" xfId="0" applyNumberFormat="1" applyFont="1" applyAlignment="1">
      <alignment wrapText="1"/>
      <protection hidden="0" locked="1"/>
    </xf>
    <xf fontId="4" fillId="0" borderId="0" numFmtId="3" xfId="0" applyNumberFormat="1" applyFont="1" applyAlignment="1">
      <alignment wrapText="1"/>
    </xf>
    <xf fontId="5" fillId="0" borderId="0" numFmtId="0" xfId="0" applyFont="1" applyAlignment="1">
      <alignment wrapText="1"/>
      <protection hidden="0" locked="1"/>
    </xf>
    <xf fontId="7" fillId="0" borderId="0" numFmtId="3" xfId="0" applyNumberFormat="1" applyFont="1" applyAlignment="1">
      <alignment wrapText="1"/>
    </xf>
    <xf fontId="5" fillId="0" borderId="0" numFmtId="3" xfId="0" applyNumberFormat="1" applyFont="1"/>
    <xf fontId="5" fillId="0" borderId="0" numFmtId="3" xfId="0" applyNumberFormat="1" applyFont="1" applyAlignment="1">
      <alignment wrapText="1"/>
      <protection hidden="0" locked="1"/>
    </xf>
    <xf fontId="5" fillId="0" borderId="0" numFmtId="0" xfId="0" applyFont="1" applyAlignment="1">
      <alignment wrapText="1"/>
      <protection hidden="0" locked="1"/>
    </xf>
    <xf fontId="0" fillId="0" borderId="0" numFmtId="2" xfId="0" applyNumberFormat="1" applyAlignment="1">
      <alignment wrapText="1"/>
    </xf>
    <xf fontId="8" fillId="0" borderId="0" numFmtId="3" xfId="0" applyNumberFormat="1" applyFont="1" applyAlignment="1">
      <alignment wrapText="1"/>
      <protection hidden="0" locked="1"/>
    </xf>
    <xf fontId="8" fillId="0" borderId="0" numFmtId="2" xfId="0" applyNumberFormat="1" applyFont="1" applyAlignment="1">
      <alignment wrapText="1"/>
      <protection hidden="0" locked="1"/>
    </xf>
    <xf fontId="0" fillId="0" borderId="0" numFmtId="0" xfId="0" applyAlignment="1">
      <alignment wrapText="1"/>
    </xf>
    <xf fontId="9" fillId="0" borderId="0" numFmtId="10" xfId="0" applyNumberFormat="1" applyFont="1">
      <protection hidden="0" locked="1"/>
    </xf>
    <xf fontId="0" fillId="0" borderId="0" numFmtId="3" xfId="0" applyNumberFormat="1"/>
    <xf fontId="10" fillId="0" borderId="1" numFmtId="0" xfId="0" applyFont="1" applyBorder="1" applyAlignment="1">
      <alignment vertical="center"/>
    </xf>
    <xf fontId="11" fillId="0" borderId="2" numFmtId="0" xfId="0" applyFont="1" applyBorder="1"/>
    <xf fontId="11" fillId="0" borderId="0" numFmtId="0" xfId="0" applyFont="1"/>
    <xf fontId="10" fillId="0" borderId="0" numFmtId="0" xfId="0" applyFont="1" applyAlignment="1">
      <alignment wrapText="1"/>
    </xf>
    <xf fontId="10" fillId="0" borderId="0" numFmtId="0" xfId="0" applyFont="1"/>
    <xf fontId="11" fillId="0" borderId="0" numFmtId="0" xfId="0" applyFont="1" applyAlignment="1">
      <alignment wrapText="1"/>
    </xf>
    <xf fontId="0" fillId="0" borderId="0" numFmtId="0" xfId="0"/>
    <xf fontId="1" fillId="0" borderId="0" numFmtId="0" xfId="0" applyFont="1" applyAlignment="1">
      <alignment wrapText="1"/>
    </xf>
    <xf fontId="0" fillId="0" borderId="0" numFmtId="0" xfId="0">
      <protection hidden="0" locked="1"/>
    </xf>
    <xf fontId="8" fillId="0" borderId="0" numFmtId="164" xfId="0" applyNumberFormat="1" applyFont="1" applyAlignment="1">
      <alignment wrapText="1"/>
      <protection hidden="0" locked="1"/>
    </xf>
    <xf fontId="0" fillId="0" borderId="0" numFmtId="0" xfId="0" applyAlignment="1">
      <alignment wrapText="1"/>
    </xf>
    <xf fontId="9" fillId="0" borderId="0" numFmtId="10" xfId="0" applyNumberFormat="1" applyFont="1" applyAlignment="1">
      <alignment wrapText="1"/>
      <protection hidden="0" locked="1"/>
    </xf>
    <xf fontId="1" fillId="0" borderId="0" numFmtId="0" xfId="0" applyFont="1"/>
    <xf fontId="1" fillId="0" borderId="0" numFmtId="0" xfId="0" applyFont="1" applyAlignment="1">
      <alignment wrapText="1"/>
    </xf>
    <xf fontId="0" fillId="0" borderId="0" numFmtId="3" xfId="0" applyNumberFormat="1" applyAlignment="1">
      <alignment wrapText="1"/>
    </xf>
    <xf fontId="12" fillId="0" borderId="0" numFmtId="0" xfId="0" applyFont="1" applyAlignment="1">
      <alignment horizontal="left" wrapText="1"/>
    </xf>
    <xf fontId="13" fillId="0" borderId="0" numFmtId="0" xfId="0" applyFont="1" applyAlignment="1">
      <alignment horizontal="left" wrapText="1"/>
    </xf>
    <xf fontId="12" fillId="0" borderId="0" numFmtId="0" xfId="0" applyFont="1" applyAlignment="1">
      <alignment wrapText="1"/>
    </xf>
    <xf fontId="3" fillId="0" borderId="0" numFmtId="0" xfId="0" applyFont="1"/>
    <xf fontId="6" fillId="0" borderId="0" numFmtId="0" xfId="0" applyFont="1" applyAlignment="1">
      <alignment wrapText="1"/>
    </xf>
    <xf fontId="6" fillId="0" borderId="0" numFmtId="0" xfId="0" applyFont="1">
      <protection hidden="0" locked="1"/>
    </xf>
    <xf fontId="0" fillId="0" borderId="0" numFmtId="3" xfId="0" applyNumberFormat="1"/>
    <xf fontId="0" fillId="0" borderId="0" numFmtId="0" xfId="0"/>
    <xf fontId="0" fillId="0" borderId="0" numFmtId="2" xfId="0" applyNumberFormat="1"/>
    <xf fontId="0" fillId="0" borderId="0" numFmtId="165" xfId="0" applyNumberFormat="1">
      <protection hidden="0" locked="1"/>
    </xf>
    <xf fontId="14" fillId="0" borderId="0" numFmtId="0" xfId="0" applyFont="1">
      <protection hidden="0" locked="1"/>
    </xf>
    <xf fontId="5" fillId="0" borderId="0" numFmtId="0" xfId="0" applyFont="1">
      <protection hidden="0" locked="1"/>
    </xf>
    <xf fontId="7" fillId="0" borderId="0" numFmtId="0" xfId="0" applyFont="1">
      <protection hidden="0" locked="1"/>
    </xf>
    <xf fontId="15" fillId="0" borderId="0" numFmtId="0" xfId="0" applyFont="1">
      <protection hidden="0" locked="1"/>
    </xf>
    <xf fontId="5" fillId="0" borderId="0" numFmtId="4" xfId="0" applyNumberFormat="1" applyFont="1">
      <protection hidden="0" locked="1"/>
    </xf>
    <xf fontId="8" fillId="0" borderId="0" numFmtId="4" xfId="0" applyNumberFormat="1" applyFont="1" applyAlignment="1">
      <alignment wrapText="1"/>
      <protection hidden="0" locked="1"/>
    </xf>
    <xf fontId="0" fillId="0" borderId="0" numFmtId="10" xfId="0" applyNumberFormat="1"/>
    <xf fontId="16" fillId="0" borderId="0" numFmtId="2" xfId="0" applyNumberFormat="1" applyFont="1" applyAlignment="1">
      <alignment wrapText="1"/>
      <protection hidden="0" locked="1"/>
    </xf>
    <xf fontId="1" fillId="0" borderId="0" numFmt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theme" Target="theme/theme1.xml"/><Relationship  Id="rId15" Type="http://schemas.openxmlformats.org/officeDocument/2006/relationships/sharedStrings" Target="sharedStrings.xml"/><Relationship  Id="rId16" Type="http://schemas.openxmlformats.org/officeDocument/2006/relationships/styles" Target="style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11</xdr:col>
      <xdr:colOff>266700</xdr:colOff>
      <xdr:row>0</xdr:row>
      <xdr:rowOff>171449</xdr:rowOff>
    </xdr:from>
    <xdr:ext cx="2791640" cy="619124"/>
    <xdr:pic>
      <xdr:nvPicPr>
        <xdr:cNvPr id="1597955782" name=""/>
        <xdr:cNvPicPr>
          <a:picLocks noChangeAspect="1"/>
        </xdr:cNvPicPr>
      </xdr:nvPicPr>
      <xdr:blipFill>
        <a:blip r:embed="rId1"/>
        <a:stretch/>
      </xdr:blipFill>
      <xdr:spPr bwMode="auto">
        <a:xfrm flipH="0" flipV="0">
          <a:off x="8648700" y="171449"/>
          <a:ext cx="2791640" cy="619124"/>
        </a:xfrm>
        <a:prstGeom prst="rect">
          <a:avLst/>
        </a:prstGeom>
      </xdr:spPr>
    </xdr:pic>
    <xdr:clientData/>
  </xdr:one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Arial"/>
        <a:cs typeface="Arial"/>
      </a:majorFont>
      <a:minorFont>
        <a:latin typeface="Aptos Narrow"/>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bwMode="auto"/>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Relationships xmlns="http://schemas.openxmlformats.org/package/2006/relationships"><Relationship  Id="rId1" Type="http://schemas.openxmlformats.org/officeDocument/2006/relationships/hyperlink" Target="https://public.flourish.studio/visualisation/1641376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tabColor rgb="FFC00000"/>
    <outlinePr applyStyles="0" summaryBelow="1" summaryRight="1" showOutlineSymbols="1"/>
    <pageSetUpPr autoPageBreaks="1" fitToPage="0"/>
  </sheetPr>
  <sheetViews>
    <sheetView zoomScale="100" workbookViewId="0">
      <selection activeCell="A1" activeCellId="0" sqref="A1"/>
    </sheetView>
  </sheetViews>
  <sheetFormatPr defaultRowHeight="15"/>
  <cols>
    <col min="1" max="16384" style="1" width="11.5546875"/>
  </cols>
  <sheetData>
    <row r="3">
      <c r="C3" s="2" t="s">
        <v>0</v>
      </c>
    </row>
    <row r="5">
      <c r="C5" s="3" t="s">
        <v>1</v>
      </c>
    </row>
    <row r="7">
      <c r="C7" s="4" t="s">
        <v>2</v>
      </c>
    </row>
    <row r="8">
      <c r="C8" s="4" t="s">
        <v>3</v>
      </c>
    </row>
    <row r="13">
      <c r="C13" s="5" t="s">
        <v>4</v>
      </c>
    </row>
    <row r="15">
      <c r="C15" s="6" t="s">
        <v>5</v>
      </c>
    </row>
    <row r="16">
      <c r="C16" s="6" t="s">
        <v>6</v>
      </c>
    </row>
    <row r="17">
      <c r="C17" s="6" t="s">
        <v>7</v>
      </c>
    </row>
    <row r="18">
      <c r="C18" s="6" t="s">
        <v>8</v>
      </c>
    </row>
    <row r="19">
      <c r="C19" s="6" t="s">
        <v>9</v>
      </c>
    </row>
    <row r="24">
      <c r="C24" s="4" t="s">
        <v>10</v>
      </c>
    </row>
  </sheetData>
  <hyperlinks>
    <hyperlink location="'1 Personalentw + offene Stellen'!A1" ref="C15" tooltip=""/>
    <hyperlink location="'10 Steuerfahndung, Personal'!A1" ref="C16" tooltip=""/>
    <hyperlink location="'3 Betriebsprüfung'!A1" ref="C17" tooltip=""/>
    <hyperlink location="'5 bE-Fälle'!A1" ref="C18" tooltip=""/>
    <hyperlink location="'12 Cum-Ex'!A1" ref="C19" tooltip=""/>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H3" activeCellId="0" sqref="H3"/>
    </sheetView>
  </sheetViews>
  <sheetFormatPr baseColWidth="10" defaultRowHeight="15"/>
  <cols>
    <col bestFit="1" customWidth="1" min="2" max="2" width="24.33203125"/>
    <col bestFit="1" customWidth="1" min="3" max="3" width="30.1640625"/>
  </cols>
  <sheetData>
    <row r="1" ht="53" customHeight="1">
      <c r="A1" s="7" t="s">
        <v>67</v>
      </c>
      <c r="B1" s="7"/>
      <c r="C1" s="7"/>
    </row>
    <row r="2" ht="44" customHeight="1">
      <c r="A2" s="7"/>
      <c r="B2" s="33" t="s">
        <v>68</v>
      </c>
      <c r="C2" s="33" t="s">
        <v>69</v>
      </c>
    </row>
    <row r="3">
      <c r="A3">
        <v>2019</v>
      </c>
      <c r="B3">
        <v>161</v>
      </c>
      <c r="C3">
        <v>11</v>
      </c>
    </row>
    <row r="4">
      <c r="A4">
        <v>2020</v>
      </c>
      <c r="B4">
        <v>175</v>
      </c>
      <c r="C4">
        <v>14</v>
      </c>
    </row>
    <row r="5">
      <c r="A5">
        <v>2021</v>
      </c>
      <c r="B5">
        <v>195</v>
      </c>
      <c r="C5">
        <v>20</v>
      </c>
    </row>
    <row r="7" ht="15">
      <c r="A7" t="s">
        <v>66</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D1" zoomScale="100" workbookViewId="0">
      <selection activeCell="C2" activeCellId="0" sqref="C2:F15"/>
    </sheetView>
  </sheetViews>
  <sheetFormatPr baseColWidth="10" defaultRowHeight="15"/>
  <cols>
    <col customWidth="1" min="1" max="1" style="7" width="18.10546875"/>
    <col bestFit="1" customWidth="1" min="2" max="2" width="24.33203125"/>
    <col bestFit="1" customWidth="1" min="3" max="3" width="30.1640625"/>
    <col bestFit="1" customWidth="1" min="4" max="4" width="31"/>
    <col customWidth="1" min="5" max="5" width="31"/>
    <col bestFit="1" customWidth="1" min="6" max="6" width="37.1640625"/>
  </cols>
  <sheetData>
    <row r="1" ht="15">
      <c r="A1" s="7" t="s">
        <v>70</v>
      </c>
    </row>
    <row r="2" ht="53" customHeight="1">
      <c r="A2" s="7"/>
      <c r="B2" s="7" t="s">
        <v>71</v>
      </c>
      <c r="C2" s="33" t="s">
        <v>62</v>
      </c>
      <c r="D2" s="33" t="s">
        <v>63</v>
      </c>
      <c r="F2" s="7" t="s">
        <v>72</v>
      </c>
    </row>
    <row r="3">
      <c r="A3" s="7">
        <v>2009</v>
      </c>
      <c r="B3" s="25">
        <v>2395</v>
      </c>
      <c r="C3" s="50">
        <v>1.6000000000000001</v>
      </c>
      <c r="D3" s="25">
        <v>668058</v>
      </c>
      <c r="F3" s="51" t="s">
        <v>73</v>
      </c>
      <c r="G3" s="34" t="s">
        <v>74</v>
      </c>
      <c r="H3" s="34"/>
      <c r="I3" s="34"/>
      <c r="J3" s="34"/>
      <c r="K3" s="34"/>
      <c r="L3" s="34"/>
    </row>
    <row r="4">
      <c r="A4" s="7">
        <v>2010</v>
      </c>
      <c r="B4" s="25">
        <v>2411</v>
      </c>
      <c r="C4" s="50">
        <v>1.7</v>
      </c>
      <c r="D4" s="25">
        <v>705102</v>
      </c>
      <c r="F4" s="51" t="s">
        <v>75</v>
      </c>
      <c r="G4" s="34" t="s">
        <v>76</v>
      </c>
      <c r="H4" s="34"/>
      <c r="I4" s="34"/>
      <c r="J4" s="34"/>
      <c r="K4" s="34"/>
      <c r="L4" s="34"/>
    </row>
    <row r="5">
      <c r="A5" s="7">
        <v>2011</v>
      </c>
      <c r="B5" s="25">
        <v>2371</v>
      </c>
      <c r="C5" s="50">
        <v>2.2000000000000002</v>
      </c>
      <c r="D5" s="25">
        <v>927879</v>
      </c>
      <c r="F5" s="51" t="s">
        <v>77</v>
      </c>
      <c r="G5" s="34" t="s">
        <v>78</v>
      </c>
      <c r="H5" s="34"/>
      <c r="I5" s="34"/>
      <c r="J5" s="34"/>
      <c r="K5" s="34"/>
      <c r="L5" s="34"/>
    </row>
    <row r="6" ht="16.5">
      <c r="A6" s="7">
        <v>2012</v>
      </c>
      <c r="B6" s="25">
        <v>2361</v>
      </c>
      <c r="C6" s="50">
        <v>3.1000000000000001</v>
      </c>
      <c r="D6" s="25">
        <v>1313003</v>
      </c>
      <c r="F6" s="34"/>
      <c r="G6" s="34" t="s">
        <v>79</v>
      </c>
      <c r="H6" s="34" t="s">
        <v>25</v>
      </c>
      <c r="I6" s="34" t="s">
        <v>27</v>
      </c>
      <c r="J6" s="34" t="s">
        <v>80</v>
      </c>
      <c r="K6" s="34" t="s">
        <v>81</v>
      </c>
      <c r="L6" s="34" t="s">
        <v>28</v>
      </c>
    </row>
    <row r="7" ht="16.5">
      <c r="A7" s="7">
        <v>2013</v>
      </c>
      <c r="B7" s="25">
        <v>2383</v>
      </c>
      <c r="C7" s="50">
        <v>2.1000000000000001</v>
      </c>
      <c r="D7" s="25">
        <v>881242</v>
      </c>
      <c r="F7" s="52" t="s">
        <v>82</v>
      </c>
      <c r="G7" s="53">
        <v>511</v>
      </c>
      <c r="H7" s="54">
        <v>116</v>
      </c>
      <c r="I7" s="52">
        <v>98</v>
      </c>
      <c r="J7" s="52">
        <v>229</v>
      </c>
      <c r="K7" s="54">
        <v>629</v>
      </c>
      <c r="L7" s="52">
        <v>163</v>
      </c>
    </row>
    <row r="8" ht="16.5">
      <c r="A8" s="7">
        <v>2014</v>
      </c>
      <c r="B8" s="25">
        <v>2409</v>
      </c>
      <c r="C8" s="50">
        <v>2.5</v>
      </c>
      <c r="D8" s="25">
        <v>1037775</v>
      </c>
      <c r="F8" s="52" t="s">
        <v>83</v>
      </c>
      <c r="G8" s="55">
        <v>0.71290653809236804</v>
      </c>
      <c r="H8" s="55">
        <v>0.646675474832617</v>
      </c>
      <c r="I8" s="55">
        <v>0.681597559284427</v>
      </c>
      <c r="J8" s="55">
        <v>0.70771171973576796</v>
      </c>
      <c r="K8" s="55">
        <v>0.79290492447624705</v>
      </c>
      <c r="L8" s="55">
        <v>1.1125444505873301</v>
      </c>
    </row>
    <row r="9">
      <c r="A9" s="7">
        <v>2015</v>
      </c>
      <c r="B9" s="25">
        <v>2467</v>
      </c>
      <c r="C9" s="50">
        <v>3</v>
      </c>
      <c r="D9" s="25">
        <v>1216052</v>
      </c>
    </row>
    <row r="10">
      <c r="A10" s="7">
        <v>2016</v>
      </c>
      <c r="B10" s="25">
        <v>2468</v>
      </c>
      <c r="C10" s="50">
        <v>3.2000000000000002</v>
      </c>
      <c r="D10" s="25">
        <v>1296596</v>
      </c>
      <c r="F10" t="s">
        <v>84</v>
      </c>
    </row>
    <row r="11">
      <c r="A11" s="7">
        <v>2017</v>
      </c>
      <c r="B11" s="25">
        <v>2431</v>
      </c>
      <c r="C11" s="50">
        <v>2.8999999999999999</v>
      </c>
      <c r="D11" s="25">
        <v>1192925</v>
      </c>
    </row>
    <row r="12">
      <c r="A12" s="7">
        <v>2018</v>
      </c>
      <c r="B12" s="25">
        <v>2454</v>
      </c>
      <c r="C12" s="50">
        <v>2.6000000000000001</v>
      </c>
      <c r="D12" s="25">
        <v>1059495</v>
      </c>
    </row>
    <row r="13">
      <c r="A13" s="7">
        <v>2019</v>
      </c>
      <c r="B13" s="25">
        <v>2501</v>
      </c>
      <c r="C13" s="50">
        <v>2.7999999999999998</v>
      </c>
      <c r="D13" s="25">
        <v>1119552</v>
      </c>
    </row>
    <row r="14">
      <c r="A14" s="7">
        <v>2020</v>
      </c>
      <c r="B14" s="25">
        <v>2483</v>
      </c>
      <c r="C14" s="50">
        <v>3.2999999999999998</v>
      </c>
      <c r="D14" s="25">
        <v>1329037</v>
      </c>
    </row>
    <row r="15">
      <c r="A15" s="7">
        <v>2021</v>
      </c>
      <c r="B15" s="25">
        <v>2478</v>
      </c>
      <c r="C15" s="50">
        <v>2.157</v>
      </c>
      <c r="D15" s="25">
        <v>870460</v>
      </c>
    </row>
    <row r="16">
      <c r="A16" s="7">
        <v>2022</v>
      </c>
      <c r="B16" s="25">
        <v>2498</v>
      </c>
      <c r="C16" s="50">
        <v>2.427</v>
      </c>
      <c r="D16" s="25">
        <v>971577</v>
      </c>
    </row>
    <row r="17">
      <c r="A17" s="7"/>
    </row>
    <row r="18" s="23" customFormat="1" ht="45">
      <c r="A18" s="23" t="s">
        <v>18</v>
      </c>
      <c r="B18" s="21">
        <f>AVERAGE(B6:B15)</f>
        <v>2443.5</v>
      </c>
      <c r="C18" s="56">
        <f>AVERAGE(C6:C15)</f>
        <v>2.7656999999999998</v>
      </c>
      <c r="D18" s="56">
        <f>AVERAGE(D6:D15)</f>
        <v>1131613.7</v>
      </c>
    </row>
    <row r="19" ht="30">
      <c r="A19" s="23" t="s">
        <v>19</v>
      </c>
      <c r="B19" s="24">
        <f>1-(B18/B16)</f>
        <v>0.021817453963170585</v>
      </c>
      <c r="C19" s="24">
        <f>1-(C18/C16)</f>
        <v>-0.13955500618046957</v>
      </c>
      <c r="D19" s="24">
        <f>1-(D18/D16)</f>
        <v>-0.16471849374779346</v>
      </c>
    </row>
    <row r="20" ht="30">
      <c r="A20" s="23" t="s">
        <v>85</v>
      </c>
      <c r="B20" s="57">
        <f>1-(B15/B16)</f>
        <v>0.0080064051240992251</v>
      </c>
    </row>
    <row r="21" ht="45">
      <c r="A21" s="36" t="s">
        <v>86</v>
      </c>
      <c r="B21" s="21"/>
      <c r="C21" s="58">
        <f>AVERAGE(C9:C12)</f>
        <v>2.9249999999999998</v>
      </c>
    </row>
    <row r="22" ht="45">
      <c r="A22" s="36" t="s">
        <v>87</v>
      </c>
      <c r="C22" s="58">
        <f>AVERAGE(C13:C16)</f>
        <v>2.6709999999999998</v>
      </c>
    </row>
    <row r="23" ht="15">
      <c r="A23"/>
    </row>
    <row r="24" ht="15">
      <c r="A24"/>
    </row>
    <row r="25" ht="15">
      <c r="A25"/>
    </row>
    <row r="26" ht="15">
      <c r="A26"/>
    </row>
    <row r="27" ht="15">
      <c r="A27"/>
    </row>
    <row r="28" ht="15">
      <c r="A28"/>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customWidth="1" min="1" max="1" style="7" width="8.88671875"/>
    <col customWidth="1" min="2" max="3" width="20.77734375"/>
    <col customWidth="1" min="4" max="16384" width="20.77734375"/>
  </cols>
  <sheetData>
    <row r="1" ht="15">
      <c r="A1" s="7" t="s">
        <v>88</v>
      </c>
    </row>
    <row r="2" s="33" customFormat="1" ht="60" customHeight="1">
      <c r="A2" s="33"/>
      <c r="B2" s="33" t="s">
        <v>89</v>
      </c>
      <c r="C2" s="33" t="s">
        <v>90</v>
      </c>
      <c r="D2" s="33" t="s">
        <v>91</v>
      </c>
    </row>
    <row r="3" ht="15">
      <c r="A3" s="7">
        <v>2009</v>
      </c>
      <c r="B3" s="25">
        <v>1793</v>
      </c>
      <c r="C3" s="25">
        <v>30090294</v>
      </c>
      <c r="D3">
        <v>0.87</v>
      </c>
    </row>
    <row r="4" ht="15">
      <c r="A4" s="7">
        <v>2010</v>
      </c>
      <c r="B4" s="25">
        <v>1585</v>
      </c>
      <c r="C4" s="25">
        <v>29050084</v>
      </c>
      <c r="D4">
        <v>0.79000000000000004</v>
      </c>
    </row>
    <row r="5" ht="15">
      <c r="A5" s="7">
        <v>2011</v>
      </c>
      <c r="B5" s="25">
        <v>1684</v>
      </c>
      <c r="C5" s="25">
        <v>28855027</v>
      </c>
      <c r="D5">
        <v>1.1899999999999999</v>
      </c>
    </row>
    <row r="6" ht="15">
      <c r="A6" s="7">
        <v>2012</v>
      </c>
      <c r="B6" s="25">
        <v>1937</v>
      </c>
      <c r="C6" s="25">
        <v>32470455</v>
      </c>
      <c r="D6">
        <v>0.96999999999999997</v>
      </c>
    </row>
    <row r="7" ht="15">
      <c r="A7" s="7">
        <v>2013</v>
      </c>
      <c r="B7" s="25">
        <v>1866</v>
      </c>
      <c r="C7" s="25">
        <v>23909445</v>
      </c>
      <c r="D7">
        <v>0.88</v>
      </c>
    </row>
    <row r="8" ht="15">
      <c r="A8" s="7">
        <v>2014</v>
      </c>
      <c r="B8" s="25">
        <v>1698</v>
      </c>
      <c r="C8" s="25">
        <v>25267673</v>
      </c>
      <c r="D8">
        <v>1.02</v>
      </c>
    </row>
    <row r="9" ht="15">
      <c r="A9" s="7">
        <v>2015</v>
      </c>
      <c r="B9" s="25">
        <v>1728</v>
      </c>
      <c r="C9" s="25">
        <v>26221254</v>
      </c>
      <c r="D9">
        <v>1.04</v>
      </c>
    </row>
    <row r="10" ht="15">
      <c r="A10" s="7">
        <v>2016</v>
      </c>
      <c r="B10" s="25">
        <v>1513</v>
      </c>
      <c r="C10" s="25">
        <v>28919030</v>
      </c>
      <c r="D10">
        <v>1.0800000000000001</v>
      </c>
    </row>
    <row r="11" ht="15">
      <c r="A11" s="7">
        <v>2017</v>
      </c>
      <c r="B11" s="25">
        <v>1586</v>
      </c>
      <c r="C11" s="25">
        <v>29392552</v>
      </c>
      <c r="D11">
        <v>1.21</v>
      </c>
    </row>
    <row r="12" ht="15">
      <c r="A12" s="7">
        <v>2018</v>
      </c>
      <c r="B12" s="25">
        <v>1472</v>
      </c>
      <c r="C12" s="25">
        <v>17607854</v>
      </c>
      <c r="D12">
        <v>0.91000000000000003</v>
      </c>
    </row>
    <row r="13" ht="15">
      <c r="A13" s="7">
        <v>2019</v>
      </c>
      <c r="B13" s="25">
        <v>1234</v>
      </c>
      <c r="C13" s="25">
        <v>17681342</v>
      </c>
      <c r="D13">
        <v>0.75</v>
      </c>
    </row>
    <row r="14" ht="15">
      <c r="A14" s="7">
        <v>2020</v>
      </c>
      <c r="B14" s="25">
        <v>1288</v>
      </c>
      <c r="C14" s="25">
        <v>19377858</v>
      </c>
      <c r="D14">
        <v>1.25</v>
      </c>
    </row>
    <row r="15" ht="15">
      <c r="A15" s="7">
        <v>2021</v>
      </c>
      <c r="B15" s="25">
        <v>1293</v>
      </c>
      <c r="C15" s="25">
        <v>17411850</v>
      </c>
      <c r="D15">
        <v>1.1599999999999999</v>
      </c>
    </row>
    <row r="16" ht="15">
      <c r="A16" s="7">
        <v>2022</v>
      </c>
      <c r="B16" s="25">
        <v>1180</v>
      </c>
      <c r="C16" s="25">
        <v>15150795</v>
      </c>
      <c r="D16">
        <v>0.83999999999999997</v>
      </c>
    </row>
    <row r="17" ht="15">
      <c r="A17" s="7"/>
    </row>
    <row r="18" ht="15">
      <c r="A18" s="7"/>
    </row>
    <row r="19" ht="15">
      <c r="A19" s="7"/>
    </row>
    <row r="20" ht="15">
      <c r="A20" s="7"/>
    </row>
    <row r="21" ht="15">
      <c r="A21" s="7"/>
    </row>
    <row r="22" ht="15">
      <c r="A22" s="7"/>
    </row>
    <row r="23" ht="15">
      <c r="A23" s="7"/>
    </row>
    <row r="24" ht="15">
      <c r="A24" s="7"/>
    </row>
    <row r="25" ht="15">
      <c r="A25" s="7"/>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customWidth="1" min="1" max="16384" width="20.77734375"/>
  </cols>
  <sheetData>
    <row r="1" s="7" customFormat="1">
      <c r="A1" s="7" t="s">
        <v>73</v>
      </c>
      <c r="B1" s="7" t="s">
        <v>92</v>
      </c>
      <c r="C1" s="7"/>
      <c r="D1" s="7"/>
      <c r="E1" s="7"/>
      <c r="F1" s="7"/>
    </row>
    <row r="2" s="23" customFormat="1" ht="30">
      <c r="A2" s="23" t="s">
        <v>93</v>
      </c>
      <c r="B2" s="23" t="s">
        <v>94</v>
      </c>
      <c r="C2" s="23" t="s">
        <v>95</v>
      </c>
      <c r="D2" s="23" t="s">
        <v>96</v>
      </c>
      <c r="E2" s="23"/>
      <c r="F2" s="23"/>
    </row>
    <row r="3" s="23" customFormat="1" ht="45">
      <c r="A3" s="23" t="s">
        <v>97</v>
      </c>
      <c r="B3" s="23" t="s">
        <v>98</v>
      </c>
      <c r="C3" s="23" t="s">
        <v>99</v>
      </c>
      <c r="D3" s="23" t="s">
        <v>100</v>
      </c>
      <c r="E3" s="23"/>
      <c r="F3" s="23"/>
    </row>
    <row r="4" s="23" customFormat="1">
      <c r="A4" s="23"/>
      <c r="B4" s="23"/>
      <c r="C4" s="23"/>
      <c r="D4" s="23"/>
      <c r="E4" s="23"/>
    </row>
    <row r="5" s="59" customFormat="1">
      <c r="A5" s="59" t="s">
        <v>73</v>
      </c>
      <c r="B5" s="59" t="s">
        <v>101</v>
      </c>
      <c r="C5" s="59"/>
      <c r="D5" s="59"/>
      <c r="E5" s="59"/>
    </row>
    <row r="6" s="23" customFormat="1" ht="30">
      <c r="A6" s="23" t="s">
        <v>93</v>
      </c>
      <c r="B6" s="23" t="s">
        <v>94</v>
      </c>
      <c r="C6" s="23" t="s">
        <v>102</v>
      </c>
      <c r="D6" s="23" t="s">
        <v>96</v>
      </c>
      <c r="E6" s="23"/>
    </row>
    <row r="7" s="23" customFormat="1" ht="30">
      <c r="A7" s="23" t="s">
        <v>103</v>
      </c>
      <c r="B7" s="23" t="s">
        <v>104</v>
      </c>
      <c r="C7" s="23" t="s">
        <v>105</v>
      </c>
      <c r="D7" s="23" t="s">
        <v>106</v>
      </c>
      <c r="E7" s="23"/>
    </row>
    <row r="9">
      <c r="A9" t="s">
        <v>107</v>
      </c>
    </row>
    <row r="16"/>
    <row r="17"/>
    <row r="18"/>
    <row r="19"/>
    <row r="20"/>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D17"/>
    </sheetView>
  </sheetViews>
  <sheetFormatPr baseColWidth="10" defaultRowHeight="15"/>
  <cols>
    <col min="1" max="1" style="7" width="11.5546875"/>
    <col customWidth="1" min="2" max="2" width="14.1640625"/>
    <col customWidth="1" min="3" max="3" width="14.5"/>
  </cols>
  <sheetData>
    <row r="1" ht="53" customHeight="1">
      <c r="A1" s="8" t="s">
        <v>11</v>
      </c>
      <c r="B1" s="9"/>
      <c r="C1" s="8"/>
      <c r="D1" s="9"/>
      <c r="E1" s="9"/>
      <c r="F1" s="8"/>
      <c r="G1" s="9"/>
    </row>
    <row r="2" ht="66">
      <c r="A2" s="10"/>
      <c r="B2" s="11" t="s">
        <v>12</v>
      </c>
      <c r="C2" s="12" t="s">
        <v>13</v>
      </c>
      <c r="D2" s="11" t="s">
        <v>14</v>
      </c>
      <c r="E2" s="11" t="s">
        <v>15</v>
      </c>
      <c r="F2" s="12" t="s">
        <v>16</v>
      </c>
      <c r="G2" s="11" t="s">
        <v>17</v>
      </c>
    </row>
    <row r="3" ht="66">
      <c r="A3" s="10">
        <v>2008</v>
      </c>
      <c r="B3" s="13">
        <v>102023</v>
      </c>
      <c r="C3" s="14"/>
      <c r="D3" s="15"/>
      <c r="E3" s="16">
        <v>963</v>
      </c>
      <c r="F3" s="12"/>
      <c r="G3" s="15"/>
    </row>
    <row r="4" ht="16.5">
      <c r="A4" s="10">
        <v>2009</v>
      </c>
      <c r="B4" s="17">
        <v>102580</v>
      </c>
      <c r="C4" s="17">
        <v>3175</v>
      </c>
      <c r="D4" s="9">
        <v>3</v>
      </c>
      <c r="E4" s="17">
        <v>962</v>
      </c>
      <c r="F4" s="9">
        <v>326</v>
      </c>
      <c r="G4" s="9">
        <v>25.300000000000001</v>
      </c>
    </row>
    <row r="5" ht="16.5">
      <c r="A5" s="10">
        <v>2010</v>
      </c>
      <c r="B5" s="18">
        <v>102058</v>
      </c>
      <c r="C5" s="17">
        <v>2895</v>
      </c>
      <c r="D5" s="19">
        <v>2.7999999999999998</v>
      </c>
      <c r="E5" s="18">
        <v>1094</v>
      </c>
      <c r="F5" s="9">
        <v>320</v>
      </c>
      <c r="G5" s="19">
        <v>22.600000000000001</v>
      </c>
    </row>
    <row r="6" ht="16.5">
      <c r="A6" s="10">
        <v>2011</v>
      </c>
      <c r="B6" s="18">
        <v>101076</v>
      </c>
      <c r="C6" s="17">
        <v>3515</v>
      </c>
      <c r="D6" s="19">
        <v>3.3999999999999999</v>
      </c>
      <c r="E6" s="18">
        <v>1153</v>
      </c>
      <c r="F6" s="9">
        <v>233</v>
      </c>
      <c r="G6" s="19">
        <v>16.800000000000001</v>
      </c>
    </row>
    <row r="7" ht="16.5">
      <c r="A7" s="10">
        <v>2012</v>
      </c>
      <c r="B7" s="18">
        <v>100975</v>
      </c>
      <c r="C7" s="17">
        <v>3340</v>
      </c>
      <c r="D7" s="19">
        <v>3.2000000000000002</v>
      </c>
      <c r="E7" s="18">
        <v>1178</v>
      </c>
      <c r="F7" s="9">
        <v>222</v>
      </c>
      <c r="G7" s="19">
        <v>15.9</v>
      </c>
    </row>
    <row r="8" ht="16.5">
      <c r="A8" s="10">
        <v>2013</v>
      </c>
      <c r="B8" s="18">
        <v>100698</v>
      </c>
      <c r="C8" s="17">
        <v>3914</v>
      </c>
      <c r="D8" s="19">
        <v>3.7000000000000002</v>
      </c>
      <c r="E8" s="18">
        <v>1298</v>
      </c>
      <c r="F8" s="9">
        <v>219</v>
      </c>
      <c r="G8" s="19">
        <v>14.4</v>
      </c>
    </row>
    <row r="9" ht="16.5">
      <c r="A9" s="10">
        <v>2014</v>
      </c>
      <c r="B9" s="18">
        <v>100276</v>
      </c>
      <c r="C9" s="17">
        <v>4310</v>
      </c>
      <c r="D9" s="19">
        <v>4.0999999999999996</v>
      </c>
      <c r="E9" s="18">
        <v>1422</v>
      </c>
      <c r="F9" s="9">
        <v>174</v>
      </c>
      <c r="G9" s="19">
        <v>10.9</v>
      </c>
    </row>
    <row r="10" ht="16.5">
      <c r="A10" s="10">
        <v>2015</v>
      </c>
      <c r="B10" s="18">
        <v>99605</v>
      </c>
      <c r="C10" s="17">
        <v>4752</v>
      </c>
      <c r="D10" s="19">
        <v>4.5999999999999996</v>
      </c>
      <c r="E10" s="18">
        <v>1565</v>
      </c>
      <c r="F10" s="9">
        <v>163</v>
      </c>
      <c r="G10" s="19">
        <v>9.4000000000000004</v>
      </c>
    </row>
    <row r="11" ht="16.5">
      <c r="A11" s="10">
        <v>2016</v>
      </c>
      <c r="B11" s="18">
        <v>99100</v>
      </c>
      <c r="C11" s="17">
        <v>4801</v>
      </c>
      <c r="D11" s="19">
        <v>4.5999999999999996</v>
      </c>
      <c r="E11" s="18">
        <v>1658</v>
      </c>
      <c r="F11" s="9">
        <v>100</v>
      </c>
      <c r="G11" s="19">
        <v>5.7000000000000002</v>
      </c>
    </row>
    <row r="12" ht="16.5">
      <c r="A12" s="10">
        <v>2017</v>
      </c>
      <c r="B12" s="18">
        <v>98667</v>
      </c>
      <c r="C12" s="17">
        <v>5367</v>
      </c>
      <c r="D12" s="19">
        <v>5.2000000000000002</v>
      </c>
      <c r="E12" s="18">
        <v>1726</v>
      </c>
      <c r="F12" s="9">
        <v>103</v>
      </c>
      <c r="G12" s="19">
        <v>5.5999999999999996</v>
      </c>
    </row>
    <row r="13" ht="16.5">
      <c r="A13" s="10">
        <v>2018</v>
      </c>
      <c r="B13" s="18">
        <v>97636</v>
      </c>
      <c r="C13" s="17">
        <v>5614</v>
      </c>
      <c r="D13" s="19">
        <v>5.4000000000000004</v>
      </c>
      <c r="E13" s="18">
        <v>1744</v>
      </c>
      <c r="F13" s="9">
        <v>245</v>
      </c>
      <c r="G13" s="19">
        <v>12.300000000000001</v>
      </c>
    </row>
    <row r="14" ht="16.5">
      <c r="A14" s="10">
        <v>2019</v>
      </c>
      <c r="B14" s="18">
        <v>96898</v>
      </c>
      <c r="C14" s="17">
        <v>6114</v>
      </c>
      <c r="D14" s="19">
        <v>5.9000000000000004</v>
      </c>
      <c r="E14" s="18">
        <v>1778</v>
      </c>
      <c r="F14" s="9">
        <v>282</v>
      </c>
      <c r="G14" s="19">
        <v>13.699999999999999</v>
      </c>
    </row>
    <row r="15" ht="16.5">
      <c r="A15" s="10">
        <v>2020</v>
      </c>
      <c r="B15" s="18">
        <v>96602</v>
      </c>
      <c r="C15" s="17">
        <v>6140</v>
      </c>
      <c r="D15" s="19">
        <v>6</v>
      </c>
      <c r="E15" s="18">
        <v>1885</v>
      </c>
      <c r="F15" s="9">
        <v>320</v>
      </c>
      <c r="G15" s="19">
        <v>14.5</v>
      </c>
    </row>
    <row r="16" ht="16.5">
      <c r="A16" s="10">
        <v>2021</v>
      </c>
      <c r="B16" s="18">
        <v>97189</v>
      </c>
      <c r="C16" s="17">
        <v>7363.3699999999999</v>
      </c>
      <c r="D16" s="19">
        <v>7</v>
      </c>
      <c r="E16" s="18">
        <v>1906</v>
      </c>
      <c r="F16" s="9">
        <v>349.89999999999998</v>
      </c>
      <c r="G16" s="19">
        <v>15.5</v>
      </c>
    </row>
    <row r="17">
      <c r="A17" s="10">
        <v>2022</v>
      </c>
      <c r="B17" s="18">
        <v>97603</v>
      </c>
      <c r="C17" s="17">
        <v>6956.1099999999997</v>
      </c>
      <c r="D17" s="19">
        <v>6.7000000000000002</v>
      </c>
      <c r="E17" s="18">
        <v>1957</v>
      </c>
      <c r="F17" s="9">
        <v>302.60000000000002</v>
      </c>
      <c r="G17" s="19">
        <v>13.4</v>
      </c>
    </row>
    <row r="18">
      <c r="A18" s="10"/>
      <c r="B18" s="9"/>
      <c r="C18" s="9"/>
      <c r="D18" s="9"/>
      <c r="E18" s="9"/>
      <c r="F18" s="9"/>
      <c r="G18" s="9"/>
    </row>
    <row r="19">
      <c r="A19" s="20" t="s">
        <v>18</v>
      </c>
      <c r="B19" s="21">
        <f>AVERAGE(B7:B16)</f>
        <v>98764.600000000006</v>
      </c>
      <c r="C19" s="21">
        <f>AVERAGE(C7:C16)</f>
        <v>5171.5370000000003</v>
      </c>
      <c r="D19" s="22">
        <f>AVERAGE(D7:D16)</f>
        <v>4.9699999999999998</v>
      </c>
      <c r="E19" s="21">
        <f>AVERAGE(E7:E16)</f>
        <v>1616</v>
      </c>
      <c r="F19" s="22">
        <f>AVERAGE(F7:F16)</f>
        <v>217.79000000000002</v>
      </c>
      <c r="G19" s="22">
        <f>AVERAGE(G7:G16)</f>
        <v>11.790000000000001</v>
      </c>
    </row>
    <row r="20" ht="15">
      <c r="A20" s="23" t="s">
        <v>19</v>
      </c>
      <c r="B20" s="24">
        <f>1-(B19/B17)</f>
        <v>-0.011901273526428557</v>
      </c>
      <c r="C20" s="24">
        <f>1-(C19/C17)</f>
        <v>0.25654755315830247</v>
      </c>
      <c r="D20" s="24">
        <f>1-(D19/D17)</f>
        <v>0.25820895522388065</v>
      </c>
      <c r="E20" s="24">
        <f>1-(E19/E17)</f>
        <v>0.17424629535002556</v>
      </c>
      <c r="F20" s="24">
        <f>1-(F19/F17)</f>
        <v>0.28027098479841372</v>
      </c>
      <c r="G20" s="24">
        <f>1-(G19/G17)</f>
        <v>0.12014925373134322</v>
      </c>
    </row>
    <row r="21" ht="15">
      <c r="A21" s="23" t="s">
        <v>20</v>
      </c>
      <c r="B21" s="25">
        <f>B17-B16</f>
        <v>414</v>
      </c>
      <c r="E21" s="25">
        <f>E17-E16</f>
        <v>51</v>
      </c>
    </row>
    <row r="23" ht="15">
      <c r="A23" s="7" t="s">
        <v>21</v>
      </c>
    </row>
    <row r="25" ht="15">
      <c r="A25" s="7" t="s">
        <v>22</v>
      </c>
      <c r="B25" t="s">
        <v>23</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I19" activeCellId="0" sqref="I19"/>
    </sheetView>
  </sheetViews>
  <sheetFormatPr baseColWidth="10" defaultRowHeight="15"/>
  <cols>
    <col customWidth="1" min="2" max="2" width="14.1640625"/>
    <col customWidth="1" min="3" max="3" width="14.5"/>
    <col customWidth="1" min="4" max="4" width="14.33203125"/>
    <col customWidth="1" min="5" max="5" width="13.33203125"/>
  </cols>
  <sheetData>
    <row r="1" ht="53" customHeight="1">
      <c r="A1" s="26" t="s">
        <v>24</v>
      </c>
      <c r="B1" s="26"/>
      <c r="C1" s="26"/>
      <c r="D1" s="26"/>
      <c r="E1" s="27"/>
      <c r="F1" s="28"/>
      <c r="G1" s="28"/>
      <c r="H1" s="28"/>
      <c r="I1" s="28"/>
      <c r="J1" s="28"/>
      <c r="K1" s="28"/>
      <c r="L1" s="28"/>
    </row>
    <row r="2" ht="17">
      <c r="A2" s="28"/>
      <c r="B2" s="29" t="s">
        <v>25</v>
      </c>
      <c r="C2" s="29" t="s">
        <v>26</v>
      </c>
      <c r="D2" s="29" t="s">
        <v>27</v>
      </c>
      <c r="E2" s="29" t="s">
        <v>28</v>
      </c>
      <c r="F2" s="28"/>
      <c r="G2" s="28"/>
      <c r="H2" s="28"/>
      <c r="I2" s="28"/>
      <c r="J2" s="28"/>
      <c r="K2" s="28"/>
      <c r="L2" s="28"/>
    </row>
    <row r="3">
      <c r="A3" s="30">
        <v>2022</v>
      </c>
      <c r="B3" s="28">
        <v>61.049999999999997</v>
      </c>
      <c r="C3" s="28">
        <v>75</v>
      </c>
      <c r="D3" s="28">
        <v>174</v>
      </c>
      <c r="E3" s="28"/>
      <c r="F3" s="28"/>
      <c r="G3" s="28"/>
      <c r="H3" s="28"/>
      <c r="I3" s="28"/>
      <c r="J3" s="28"/>
      <c r="K3" s="28"/>
      <c r="L3" s="28"/>
    </row>
    <row r="4">
      <c r="A4" s="30">
        <v>2023</v>
      </c>
      <c r="B4" s="28">
        <v>87.090000000000003</v>
      </c>
      <c r="C4" s="28">
        <v>28</v>
      </c>
      <c r="D4" s="28">
        <v>107</v>
      </c>
      <c r="E4" s="28">
        <v>97</v>
      </c>
      <c r="F4" s="28"/>
      <c r="G4" s="28"/>
      <c r="H4" s="28"/>
      <c r="I4" s="28"/>
      <c r="J4" s="28"/>
      <c r="K4" s="28"/>
      <c r="L4" s="28"/>
    </row>
    <row r="5">
      <c r="A5" s="30">
        <v>2024</v>
      </c>
      <c r="B5" s="28">
        <v>164.19999999999999</v>
      </c>
      <c r="C5" s="28">
        <v>25</v>
      </c>
      <c r="D5" s="28">
        <v>131</v>
      </c>
      <c r="E5" s="28">
        <v>61</v>
      </c>
      <c r="F5" s="28"/>
      <c r="G5" s="28"/>
      <c r="H5" s="28"/>
      <c r="I5" s="28"/>
      <c r="J5" s="28"/>
      <c r="K5" s="28"/>
      <c r="L5" s="28"/>
    </row>
    <row r="6">
      <c r="A6" s="30">
        <v>2025</v>
      </c>
      <c r="B6" s="28">
        <v>200.77000000000001</v>
      </c>
      <c r="C6" s="28">
        <v>24</v>
      </c>
      <c r="D6" s="28">
        <v>139</v>
      </c>
      <c r="E6" s="28">
        <v>57</v>
      </c>
      <c r="F6" s="28"/>
      <c r="G6" s="28"/>
      <c r="H6" s="28"/>
      <c r="I6" s="28"/>
      <c r="J6" s="28"/>
      <c r="K6" s="28"/>
      <c r="L6" s="28"/>
    </row>
    <row r="7">
      <c r="A7" s="30">
        <v>2026</v>
      </c>
      <c r="B7" s="28">
        <v>219.25</v>
      </c>
      <c r="C7" s="28">
        <v>26</v>
      </c>
      <c r="D7" s="28">
        <v>138</v>
      </c>
      <c r="E7" s="28">
        <v>84</v>
      </c>
      <c r="F7" s="28"/>
      <c r="G7" s="28"/>
      <c r="H7" s="28"/>
      <c r="I7" s="28"/>
      <c r="J7" s="28"/>
      <c r="K7" s="28"/>
      <c r="L7" s="28"/>
    </row>
    <row r="8">
      <c r="A8" s="30">
        <v>2027</v>
      </c>
      <c r="B8" s="28"/>
      <c r="C8" s="28">
        <v>30</v>
      </c>
      <c r="D8" s="28">
        <v>133</v>
      </c>
      <c r="E8" s="28">
        <v>94</v>
      </c>
      <c r="F8" s="28"/>
      <c r="G8" s="28"/>
      <c r="H8" s="28"/>
      <c r="I8" s="28"/>
      <c r="J8" s="28"/>
      <c r="K8" s="28"/>
      <c r="L8" s="28"/>
    </row>
    <row r="9">
      <c r="A9" s="30">
        <v>2028</v>
      </c>
      <c r="B9" s="28"/>
      <c r="C9" s="28">
        <v>11</v>
      </c>
      <c r="D9" s="28">
        <v>122</v>
      </c>
      <c r="E9" s="28">
        <v>113</v>
      </c>
      <c r="F9" s="28"/>
      <c r="G9" s="28"/>
      <c r="H9" s="28"/>
      <c r="I9" s="28"/>
      <c r="J9" s="28"/>
      <c r="K9" s="28"/>
      <c r="L9" s="28"/>
    </row>
    <row r="10">
      <c r="A10" s="30">
        <v>2029</v>
      </c>
      <c r="B10" s="28"/>
      <c r="C10" s="28">
        <v>14</v>
      </c>
      <c r="D10" s="28">
        <v>117</v>
      </c>
      <c r="E10" s="28">
        <v>129</v>
      </c>
      <c r="F10" s="28"/>
      <c r="G10" s="28"/>
      <c r="H10" s="28"/>
      <c r="I10" s="28"/>
      <c r="J10" s="28"/>
      <c r="K10" s="28"/>
      <c r="L10" s="28"/>
    </row>
    <row r="11">
      <c r="A11" s="30">
        <v>2030</v>
      </c>
      <c r="B11" s="28"/>
      <c r="C11" s="28">
        <v>22</v>
      </c>
      <c r="D11" s="28">
        <v>125</v>
      </c>
      <c r="E11" s="28">
        <v>146</v>
      </c>
      <c r="F11" s="28"/>
      <c r="G11" s="28"/>
      <c r="H11" s="28"/>
      <c r="I11" s="28"/>
      <c r="J11" s="28"/>
      <c r="K11" s="28"/>
      <c r="L11" s="28"/>
    </row>
    <row r="12">
      <c r="A12" s="30"/>
      <c r="B12" s="28"/>
      <c r="C12" s="28"/>
      <c r="D12" s="28"/>
      <c r="E12" s="28"/>
      <c r="F12" s="28"/>
      <c r="G12" s="28"/>
      <c r="H12" s="28"/>
      <c r="I12" s="28"/>
      <c r="J12" s="28"/>
      <c r="K12" s="28"/>
      <c r="L12" s="28"/>
    </row>
    <row r="13" ht="150">
      <c r="A13" s="29" t="s">
        <v>29</v>
      </c>
      <c r="B13" s="31" t="s">
        <v>30</v>
      </c>
      <c r="C13" s="31" t="s">
        <v>31</v>
      </c>
      <c r="D13" s="31" t="s">
        <v>32</v>
      </c>
      <c r="E13" s="31" t="s">
        <v>33</v>
      </c>
      <c r="F13" s="28"/>
      <c r="G13" s="28"/>
      <c r="H13" s="28"/>
      <c r="I13" s="28"/>
      <c r="J13" s="28"/>
      <c r="K13" s="28"/>
      <c r="L13" s="28"/>
    </row>
    <row r="15" ht="15">
      <c r="A15" s="32" t="s">
        <v>34</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customWidth="1" min="1" max="1" width="18.10546875"/>
    <col customWidth="1" min="2" max="16384" width="20.77734375"/>
  </cols>
  <sheetData>
    <row r="1" ht="15">
      <c r="A1" s="7" t="s">
        <v>35</v>
      </c>
    </row>
    <row r="2" s="23" customFormat="1" ht="90">
      <c r="B2" s="33" t="s">
        <v>36</v>
      </c>
      <c r="C2" s="33" t="s">
        <v>37</v>
      </c>
    </row>
    <row r="3" ht="15">
      <c r="A3">
        <v>2009</v>
      </c>
      <c r="B3" s="34">
        <v>20.899999999999999</v>
      </c>
      <c r="C3" s="34">
        <v>1567657</v>
      </c>
    </row>
    <row r="4" ht="15">
      <c r="A4">
        <v>2010</v>
      </c>
      <c r="B4" s="34">
        <v>14.917</v>
      </c>
      <c r="C4" s="34">
        <v>1129220</v>
      </c>
    </row>
    <row r="5" ht="15">
      <c r="A5">
        <v>2011</v>
      </c>
      <c r="B5" s="34">
        <v>15.599</v>
      </c>
      <c r="C5" s="34">
        <v>1179419</v>
      </c>
    </row>
    <row r="6" ht="15">
      <c r="A6">
        <v>2012</v>
      </c>
      <c r="B6" s="34">
        <v>17.783000000000001</v>
      </c>
      <c r="C6" s="34">
        <v>1339989</v>
      </c>
    </row>
    <row r="7" ht="15">
      <c r="A7">
        <v>2013</v>
      </c>
      <c r="B7" s="34">
        <v>17.189</v>
      </c>
      <c r="C7" s="34">
        <v>1276474</v>
      </c>
    </row>
    <row r="8" ht="15">
      <c r="A8">
        <v>2014</v>
      </c>
      <c r="B8" s="34">
        <v>18.007999999999999</v>
      </c>
      <c r="C8" s="34">
        <v>1330673</v>
      </c>
    </row>
    <row r="9" ht="15">
      <c r="A9">
        <v>2015</v>
      </c>
      <c r="B9" s="34">
        <v>16.800000000000001</v>
      </c>
      <c r="C9" s="34">
        <v>1233480</v>
      </c>
    </row>
    <row r="10" ht="15">
      <c r="A10">
        <v>2016</v>
      </c>
      <c r="B10" s="34">
        <v>14.1</v>
      </c>
      <c r="C10" s="34">
        <v>1025753</v>
      </c>
    </row>
    <row r="11" ht="15">
      <c r="A11">
        <v>2017</v>
      </c>
      <c r="B11" s="34">
        <v>17.5</v>
      </c>
      <c r="C11" s="34">
        <v>1281957</v>
      </c>
    </row>
    <row r="12" ht="15">
      <c r="A12">
        <v>2018</v>
      </c>
      <c r="B12" s="34">
        <v>13.9</v>
      </c>
      <c r="C12" s="34">
        <v>1027726</v>
      </c>
    </row>
    <row r="13" ht="15">
      <c r="A13">
        <v>2019</v>
      </c>
      <c r="B13" s="34">
        <v>15.199999999999999</v>
      </c>
      <c r="C13" s="34">
        <v>1139345</v>
      </c>
    </row>
    <row r="14" ht="15">
      <c r="A14">
        <v>2020</v>
      </c>
      <c r="B14" s="34">
        <v>11.199999999999999</v>
      </c>
      <c r="C14" s="34">
        <v>884397</v>
      </c>
    </row>
    <row r="15" ht="15">
      <c r="A15">
        <v>2021</v>
      </c>
      <c r="B15" s="34">
        <v>13.1</v>
      </c>
      <c r="C15" s="34">
        <v>1015908</v>
      </c>
    </row>
    <row r="16" ht="15">
      <c r="A16">
        <v>2022</v>
      </c>
      <c r="B16" s="34">
        <v>10.81</v>
      </c>
      <c r="C16" s="34">
        <v>837863</v>
      </c>
    </row>
    <row r="18" s="23" customFormat="1" ht="45">
      <c r="A18" s="23" t="s">
        <v>18</v>
      </c>
      <c r="B18" s="35">
        <f>AVERAGE(B6:B15)</f>
        <v>15.477999999999998</v>
      </c>
      <c r="C18" s="35">
        <f>AVERAGE(C6:C15)</f>
        <v>1155570.2</v>
      </c>
    </row>
    <row r="19" s="23" customFormat="1" ht="36" customHeight="1">
      <c r="A19" s="36" t="s">
        <v>19</v>
      </c>
      <c r="B19" s="37">
        <f>1-B16/B18</f>
        <v>0.30158935262953857</v>
      </c>
      <c r="C19" s="37">
        <f>1-C16/C18</f>
        <v>0.27493543879895832</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24" activeCellId="0" sqref="E24"/>
    </sheetView>
  </sheetViews>
  <sheetFormatPr baseColWidth="10" defaultRowHeight="15"/>
  <cols>
    <col customWidth="1" min="1" max="1" style="7" width="20.77734375"/>
    <col customWidth="1" min="2" max="6" width="20.77734375"/>
    <col customWidth="1" min="7" max="16384" width="20.77734375"/>
  </cols>
  <sheetData>
    <row r="1" ht="53" customHeight="1">
      <c r="A1" s="7" t="s">
        <v>38</v>
      </c>
      <c r="B1" s="7" t="s">
        <v>39</v>
      </c>
      <c r="C1" s="7"/>
      <c r="D1" s="7"/>
    </row>
    <row r="2" ht="45">
      <c r="A2" s="7"/>
      <c r="B2" s="33" t="s">
        <v>40</v>
      </c>
      <c r="C2" s="33" t="s">
        <v>41</v>
      </c>
      <c r="D2" s="33" t="s">
        <v>42</v>
      </c>
      <c r="E2" s="33" t="s">
        <v>43</v>
      </c>
      <c r="F2" s="7" t="s">
        <v>44</v>
      </c>
      <c r="G2" s="7" t="s">
        <v>45</v>
      </c>
      <c r="H2" s="7" t="s">
        <v>46</v>
      </c>
    </row>
    <row r="3">
      <c r="A3" s="38">
        <v>2008</v>
      </c>
      <c r="B3" s="39"/>
      <c r="C3" s="39"/>
      <c r="D3" s="39"/>
      <c r="E3" s="39"/>
      <c r="F3">
        <v>1770</v>
      </c>
      <c r="G3">
        <v>16.600000000000001</v>
      </c>
    </row>
    <row r="4">
      <c r="A4" s="7">
        <v>2009</v>
      </c>
      <c r="B4">
        <v>38988</v>
      </c>
      <c r="C4">
        <v>22.899999999999999</v>
      </c>
      <c r="D4">
        <v>7.2000000000000002</v>
      </c>
      <c r="E4">
        <v>2.5</v>
      </c>
      <c r="F4">
        <v>1628</v>
      </c>
      <c r="G4">
        <v>15.199999999999999</v>
      </c>
    </row>
    <row r="5">
      <c r="A5" s="7">
        <v>2010</v>
      </c>
      <c r="B5">
        <v>40502</v>
      </c>
      <c r="C5">
        <v>21.100000000000001</v>
      </c>
      <c r="D5">
        <v>6.9000000000000004</v>
      </c>
      <c r="E5">
        <v>2.5</v>
      </c>
      <c r="F5">
        <v>1838</v>
      </c>
      <c r="G5">
        <v>12</v>
      </c>
      <c r="H5">
        <v>43.799999999999997</v>
      </c>
    </row>
    <row r="6">
      <c r="A6" s="7">
        <v>2011</v>
      </c>
      <c r="B6">
        <v>41764</v>
      </c>
      <c r="C6">
        <v>21.800000000000001</v>
      </c>
      <c r="D6">
        <v>6.5999999999999996</v>
      </c>
      <c r="E6">
        <v>2.3999999999999999</v>
      </c>
      <c r="F6">
        <v>1999</v>
      </c>
      <c r="G6">
        <v>13.1</v>
      </c>
      <c r="H6">
        <v>40.299999999999997</v>
      </c>
    </row>
    <row r="7">
      <c r="A7" s="7">
        <v>2012</v>
      </c>
      <c r="B7">
        <v>41365</v>
      </c>
      <c r="C7">
        <v>21.600000000000001</v>
      </c>
      <c r="D7">
        <v>6.5999999999999996</v>
      </c>
      <c r="E7">
        <v>2.3999999999999999</v>
      </c>
      <c r="F7">
        <v>1984</v>
      </c>
      <c r="G7">
        <v>13</v>
      </c>
      <c r="H7">
        <v>38.100000000000001</v>
      </c>
    </row>
    <row r="8">
      <c r="A8" s="7">
        <v>2013</v>
      </c>
      <c r="B8">
        <v>41746</v>
      </c>
      <c r="C8">
        <v>21.199999999999999</v>
      </c>
      <c r="D8">
        <v>6.5</v>
      </c>
      <c r="E8">
        <v>2.5</v>
      </c>
      <c r="F8">
        <v>1494</v>
      </c>
      <c r="G8">
        <v>15</v>
      </c>
      <c r="H8">
        <v>41.100000000000001</v>
      </c>
    </row>
    <row r="9">
      <c r="A9" s="7">
        <v>2014</v>
      </c>
      <c r="B9">
        <v>42229</v>
      </c>
      <c r="C9">
        <v>21.5</v>
      </c>
      <c r="D9">
        <v>6.5</v>
      </c>
      <c r="E9">
        <v>2.5</v>
      </c>
      <c r="F9">
        <v>1391</v>
      </c>
      <c r="G9">
        <v>13.9</v>
      </c>
      <c r="H9">
        <v>41.899999999999999</v>
      </c>
    </row>
    <row r="10">
      <c r="A10" s="7">
        <v>2015</v>
      </c>
      <c r="B10">
        <v>41886</v>
      </c>
      <c r="C10">
        <v>21.300000000000001</v>
      </c>
      <c r="D10">
        <v>6.4000000000000004</v>
      </c>
      <c r="E10">
        <v>2.5</v>
      </c>
      <c r="F10">
        <v>1205</v>
      </c>
      <c r="G10">
        <v>12.1</v>
      </c>
      <c r="H10">
        <v>41</v>
      </c>
    </row>
    <row r="11">
      <c r="A11" s="7">
        <v>2016</v>
      </c>
      <c r="B11">
        <v>39911</v>
      </c>
      <c r="C11">
        <v>21.399999999999999</v>
      </c>
      <c r="D11">
        <v>6.4000000000000004</v>
      </c>
      <c r="E11">
        <v>2.5</v>
      </c>
      <c r="F11">
        <v>1148</v>
      </c>
      <c r="G11">
        <v>9.6999999999999993</v>
      </c>
      <c r="H11">
        <v>35.600000000000001</v>
      </c>
    </row>
    <row r="12">
      <c r="A12" s="7">
        <v>2017</v>
      </c>
      <c r="B12">
        <v>40668</v>
      </c>
      <c r="C12">
        <v>21.800000000000001</v>
      </c>
      <c r="D12">
        <v>6.2999999999999998</v>
      </c>
      <c r="E12">
        <v>2.5</v>
      </c>
      <c r="F12">
        <v>1170</v>
      </c>
      <c r="G12">
        <v>9.9000000000000004</v>
      </c>
      <c r="H12">
        <v>31.600000000000001</v>
      </c>
    </row>
    <row r="13">
      <c r="A13" s="7">
        <v>2018</v>
      </c>
      <c r="B13">
        <v>40173</v>
      </c>
      <c r="C13">
        <v>21.600000000000001</v>
      </c>
      <c r="D13">
        <v>6.2999999999999998</v>
      </c>
      <c r="E13">
        <v>2.5</v>
      </c>
      <c r="F13">
        <v>1145</v>
      </c>
      <c r="G13">
        <v>9.5999999999999996</v>
      </c>
      <c r="H13">
        <v>29.199999999999999</v>
      </c>
    </row>
    <row r="14">
      <c r="A14" s="7">
        <v>2019</v>
      </c>
      <c r="B14">
        <v>38876</v>
      </c>
      <c r="C14">
        <v>19.800000000000001</v>
      </c>
      <c r="D14">
        <v>5.7999999999999998</v>
      </c>
      <c r="E14">
        <v>2.2000000000000002</v>
      </c>
      <c r="F14">
        <v>1029</v>
      </c>
      <c r="G14">
        <v>6.7999999999999998</v>
      </c>
      <c r="H14">
        <v>26.300000000000001</v>
      </c>
    </row>
    <row r="15">
      <c r="A15" s="7">
        <v>2020</v>
      </c>
      <c r="B15">
        <v>34164</v>
      </c>
      <c r="C15">
        <v>17.399999999999999</v>
      </c>
      <c r="D15">
        <v>5</v>
      </c>
      <c r="E15">
        <v>1.8</v>
      </c>
      <c r="F15">
        <v>909</v>
      </c>
      <c r="G15">
        <v>6</v>
      </c>
      <c r="H15">
        <v>22.399999999999999</v>
      </c>
    </row>
    <row r="16">
      <c r="A16" s="7">
        <v>2021</v>
      </c>
      <c r="B16">
        <v>33565</v>
      </c>
      <c r="C16">
        <v>17.100000000000001</v>
      </c>
      <c r="D16">
        <v>4.9000000000000004</v>
      </c>
      <c r="E16">
        <v>1.8</v>
      </c>
      <c r="F16">
        <v>1108</v>
      </c>
      <c r="G16">
        <v>7.2999999999999998</v>
      </c>
      <c r="H16">
        <v>20.100000000000001</v>
      </c>
    </row>
    <row r="17">
      <c r="A17" s="7">
        <v>2022</v>
      </c>
      <c r="B17">
        <v>34412</v>
      </c>
      <c r="C17">
        <v>17.5</v>
      </c>
      <c r="D17">
        <v>4.7999999999999998</v>
      </c>
      <c r="E17">
        <v>1.8999999999999999</v>
      </c>
      <c r="F17">
        <v>870</v>
      </c>
      <c r="G17">
        <v>5.7000000000000002</v>
      </c>
      <c r="H17">
        <v>19</v>
      </c>
    </row>
    <row r="18">
      <c r="A18" s="7"/>
    </row>
    <row r="19" ht="30">
      <c r="A19" s="20" t="s">
        <v>18</v>
      </c>
      <c r="B19" s="22">
        <f>AVERAGE(B7:B16)</f>
        <v>39458.300000000003</v>
      </c>
      <c r="C19" s="22">
        <f>AVERAGE(C7:C16)</f>
        <v>20.470000000000002</v>
      </c>
      <c r="D19" s="22">
        <f>AVERAGE(D7:D16)</f>
        <v>6.0699999999999985</v>
      </c>
      <c r="E19" s="22">
        <f>AVERAGE(E7:E16)</f>
        <v>2.3199999999999998</v>
      </c>
      <c r="F19" s="22">
        <f>AVERAGE(F7:F16)</f>
        <v>1258.3</v>
      </c>
      <c r="G19" s="22">
        <f>AVERAGE(G7:G16)</f>
        <v>10.33</v>
      </c>
      <c r="H19" s="22">
        <f>AVERAGE(H7:H16)</f>
        <v>32.730000000000004</v>
      </c>
    </row>
    <row r="20" ht="30">
      <c r="A20" s="23" t="s">
        <v>19</v>
      </c>
      <c r="B20" s="24">
        <f>1-(B19/B17)</f>
        <v>-0.14664361269324666</v>
      </c>
      <c r="C20" s="24">
        <f>1-(C19/C17)</f>
        <v>-0.16971428571428593</v>
      </c>
      <c r="D20" s="24">
        <f>1-(D19/D17)</f>
        <v>-0.26458333333333317</v>
      </c>
      <c r="E20" s="24">
        <f>1-(E19/E17)</f>
        <v>-0.22105263157894739</v>
      </c>
      <c r="F20" s="24">
        <f>1-(F19/F17)</f>
        <v>-0.44632183908045975</v>
      </c>
      <c r="G20" s="24">
        <f>1-(G19/G17)</f>
        <v>-0.81228070175438583</v>
      </c>
      <c r="H20" s="24">
        <f>1-(H19/H17)</f>
        <v>-0.72263157894736874</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5"/>
  <cols>
    <col customWidth="1" min="1" max="1" style="7" width="18.5546875"/>
    <col customWidth="1" min="2" max="5" width="20.77734375"/>
    <col customWidth="1" min="6" max="6" width="20.77734375"/>
    <col customWidth="1" min="7" max="8" width="20.77734375"/>
    <col customWidth="1" min="9" max="9" width="29.5546875"/>
    <col customWidth="1" min="10" max="16384" width="20.77734375"/>
  </cols>
  <sheetData>
    <row r="1" s="7" customFormat="1" ht="15">
      <c r="A1" s="7" t="s">
        <v>47</v>
      </c>
    </row>
    <row r="2" s="33" customFormat="1" ht="30">
      <c r="A2" s="33"/>
      <c r="B2" s="33" t="s">
        <v>48</v>
      </c>
      <c r="C2" s="33" t="s">
        <v>44</v>
      </c>
      <c r="D2" s="33" t="s">
        <v>49</v>
      </c>
      <c r="E2" s="33" t="s">
        <v>50</v>
      </c>
      <c r="F2" s="33" t="s">
        <v>51</v>
      </c>
      <c r="G2" s="33" t="s">
        <v>52</v>
      </c>
      <c r="I2" s="33" t="s">
        <v>53</v>
      </c>
      <c r="J2" s="33" t="s">
        <v>54</v>
      </c>
    </row>
    <row r="3" s="33" customFormat="1" ht="15">
      <c r="A3" s="33">
        <v>2008</v>
      </c>
      <c r="B3" s="40">
        <v>10685</v>
      </c>
      <c r="C3" s="23">
        <v>1770</v>
      </c>
      <c r="D3" s="23">
        <v>16.600000000000001</v>
      </c>
      <c r="E3" s="23"/>
      <c r="F3" s="23"/>
      <c r="G3" s="23"/>
    </row>
    <row r="4" ht="15">
      <c r="A4" s="7">
        <v>2009</v>
      </c>
      <c r="B4" s="25">
        <v>10685</v>
      </c>
      <c r="C4">
        <v>1628</v>
      </c>
      <c r="D4">
        <v>15.199999999999999</v>
      </c>
      <c r="F4" s="25">
        <v>294643296</v>
      </c>
      <c r="G4" s="25">
        <v>180985</v>
      </c>
      <c r="I4" s="41" t="s">
        <v>55</v>
      </c>
      <c r="J4" s="42" t="s">
        <v>56</v>
      </c>
    </row>
    <row r="5" ht="15">
      <c r="A5" s="7">
        <v>2010</v>
      </c>
      <c r="B5" s="25">
        <v>15295</v>
      </c>
      <c r="C5">
        <v>1838</v>
      </c>
      <c r="D5">
        <v>12</v>
      </c>
      <c r="E5" s="34">
        <v>43.799999999999997</v>
      </c>
      <c r="F5" s="25">
        <v>403859803</v>
      </c>
      <c r="G5" s="25">
        <v>219728</v>
      </c>
      <c r="I5" s="41"/>
      <c r="J5" s="42"/>
    </row>
    <row r="6" ht="15">
      <c r="A6" s="7">
        <v>2011</v>
      </c>
      <c r="B6" s="25">
        <v>15281</v>
      </c>
      <c r="C6">
        <v>1999</v>
      </c>
      <c r="D6">
        <v>13.1</v>
      </c>
      <c r="E6" s="34">
        <v>40.299999999999997</v>
      </c>
      <c r="F6" s="25">
        <v>258894707</v>
      </c>
      <c r="G6" s="25">
        <v>129512</v>
      </c>
      <c r="I6" s="41"/>
      <c r="J6" s="42"/>
    </row>
    <row r="7" ht="15">
      <c r="A7" s="7">
        <v>2012</v>
      </c>
      <c r="B7" s="25">
        <v>15281</v>
      </c>
      <c r="C7">
        <v>1984</v>
      </c>
      <c r="D7">
        <v>13</v>
      </c>
      <c r="E7" s="34">
        <v>38.100000000000001</v>
      </c>
      <c r="F7" s="25">
        <v>313862167</v>
      </c>
      <c r="G7" s="25">
        <v>158197</v>
      </c>
      <c r="I7" s="41"/>
      <c r="J7" s="42"/>
    </row>
    <row r="8" ht="15">
      <c r="A8" s="7">
        <v>2013</v>
      </c>
      <c r="B8" s="25">
        <v>9992</v>
      </c>
      <c r="C8">
        <v>1494</v>
      </c>
      <c r="D8">
        <v>15</v>
      </c>
      <c r="E8" s="34">
        <v>41.100000000000001</v>
      </c>
      <c r="F8" s="25">
        <v>269214274</v>
      </c>
      <c r="G8" s="25">
        <v>180197</v>
      </c>
      <c r="I8" s="41"/>
      <c r="J8" s="42"/>
    </row>
    <row r="9" ht="15">
      <c r="A9" s="7">
        <v>2014</v>
      </c>
      <c r="B9" s="25">
        <v>9991</v>
      </c>
      <c r="C9">
        <v>1391</v>
      </c>
      <c r="D9">
        <v>13.9</v>
      </c>
      <c r="E9" s="34">
        <v>41.899999999999999</v>
      </c>
      <c r="F9" s="25">
        <v>312753765</v>
      </c>
      <c r="G9" s="25">
        <v>224841</v>
      </c>
      <c r="I9" s="41"/>
      <c r="J9" s="42"/>
    </row>
    <row r="10" ht="15">
      <c r="A10" s="7">
        <v>2015</v>
      </c>
      <c r="B10" s="25">
        <v>9991</v>
      </c>
      <c r="C10">
        <v>1205</v>
      </c>
      <c r="D10">
        <v>12.1</v>
      </c>
      <c r="E10" s="34">
        <v>41</v>
      </c>
      <c r="F10" s="25">
        <v>328990925</v>
      </c>
      <c r="G10" s="25">
        <v>273022</v>
      </c>
      <c r="I10" s="41"/>
      <c r="J10" s="42"/>
    </row>
    <row r="11" ht="15">
      <c r="A11" s="7">
        <v>2016</v>
      </c>
      <c r="B11" s="25">
        <v>11873</v>
      </c>
      <c r="C11">
        <v>1148</v>
      </c>
      <c r="D11">
        <v>9.6999999999999993</v>
      </c>
      <c r="E11" s="34">
        <v>35.600000000000001</v>
      </c>
      <c r="F11" s="25">
        <v>197411673</v>
      </c>
      <c r="G11" s="25">
        <v>171961</v>
      </c>
      <c r="I11" s="41"/>
      <c r="J11" s="42"/>
    </row>
    <row r="12" ht="15">
      <c r="A12" s="7">
        <v>2017</v>
      </c>
      <c r="B12" s="25">
        <v>11873</v>
      </c>
      <c r="C12">
        <v>1170</v>
      </c>
      <c r="D12">
        <v>9.9000000000000004</v>
      </c>
      <c r="E12" s="34">
        <v>31.600000000000001</v>
      </c>
      <c r="F12" s="25">
        <v>265730219</v>
      </c>
      <c r="G12" s="25">
        <v>227120</v>
      </c>
      <c r="I12" s="41"/>
      <c r="J12" s="42"/>
    </row>
    <row r="13" ht="15">
      <c r="A13" s="7">
        <v>2018</v>
      </c>
      <c r="B13" s="25">
        <v>11873</v>
      </c>
      <c r="C13">
        <v>1145</v>
      </c>
      <c r="D13">
        <v>9.5999999999999996</v>
      </c>
      <c r="E13" s="34">
        <v>29.199999999999999</v>
      </c>
      <c r="F13" s="25">
        <v>215385487</v>
      </c>
      <c r="G13" s="25">
        <v>188110</v>
      </c>
      <c r="I13" s="41"/>
      <c r="J13" s="42"/>
    </row>
    <row r="14" ht="15">
      <c r="A14" s="7">
        <v>2019</v>
      </c>
      <c r="B14" s="25">
        <v>15133</v>
      </c>
      <c r="C14">
        <v>1029</v>
      </c>
      <c r="D14">
        <v>6.7999999999999998</v>
      </c>
      <c r="E14" s="34">
        <v>26.300000000000001</v>
      </c>
      <c r="F14" s="25">
        <v>151397077</v>
      </c>
      <c r="G14" s="25">
        <v>147130</v>
      </c>
      <c r="I14" s="41"/>
      <c r="J14" s="42"/>
    </row>
    <row r="15" ht="15">
      <c r="A15" s="7">
        <v>2020</v>
      </c>
      <c r="B15" s="25">
        <v>15133</v>
      </c>
      <c r="C15">
        <v>909</v>
      </c>
      <c r="D15">
        <v>6</v>
      </c>
      <c r="E15" s="34">
        <v>22.399999999999999</v>
      </c>
      <c r="F15" s="25">
        <v>212100646</v>
      </c>
      <c r="G15" s="25">
        <v>233334</v>
      </c>
      <c r="I15" s="41"/>
      <c r="J15" s="42"/>
    </row>
    <row r="16" ht="15">
      <c r="A16" s="7">
        <v>2021</v>
      </c>
      <c r="B16" s="25">
        <v>15133</v>
      </c>
      <c r="C16">
        <v>1108</v>
      </c>
      <c r="D16">
        <v>7.2999999999999998</v>
      </c>
      <c r="E16" s="34">
        <v>20.100000000000001</v>
      </c>
      <c r="F16" s="25">
        <v>129344392</v>
      </c>
      <c r="G16" s="25">
        <v>116737</v>
      </c>
      <c r="I16" s="41"/>
      <c r="J16" s="42"/>
    </row>
    <row r="17" ht="15">
      <c r="A17" s="7">
        <v>2022</v>
      </c>
      <c r="B17" s="25">
        <v>15133</v>
      </c>
      <c r="C17">
        <v>870</v>
      </c>
      <c r="D17">
        <v>5.7000000000000002</v>
      </c>
      <c r="E17" s="34">
        <v>19</v>
      </c>
      <c r="F17" s="25">
        <v>94604811</v>
      </c>
      <c r="G17" s="25">
        <v>108741</v>
      </c>
      <c r="I17" s="41"/>
      <c r="J17" s="42"/>
    </row>
    <row r="18" ht="15">
      <c r="A18" s="7"/>
      <c r="I18" s="41"/>
      <c r="J18" s="42"/>
    </row>
    <row r="19" ht="45">
      <c r="A19" s="20" t="s">
        <v>18</v>
      </c>
      <c r="B19" s="22"/>
      <c r="C19" s="22">
        <f>AVERAGE(C7:C16)</f>
        <v>1258.3</v>
      </c>
      <c r="D19" s="22">
        <f>AVERAGE(D7:D16)</f>
        <v>10.33</v>
      </c>
      <c r="E19" s="22">
        <f>AVERAGE(E7:E16)</f>
        <v>32.730000000000004</v>
      </c>
      <c r="F19" s="22">
        <f>AVERAGE(F7:F16)</f>
        <v>239619062.5</v>
      </c>
      <c r="G19" s="22">
        <f>AVERAGE(G7:G16)</f>
        <v>192064.89999999999</v>
      </c>
      <c r="I19" s="41"/>
      <c r="J19" s="42"/>
    </row>
    <row r="20" ht="30">
      <c r="A20" s="23" t="s">
        <v>19</v>
      </c>
      <c r="B20" s="24"/>
      <c r="C20" s="24">
        <f>1-(C19/C17)</f>
        <v>-0.44632183908045975</v>
      </c>
      <c r="D20" s="24">
        <f>1-(D19/D17)</f>
        <v>-0.81228070175438583</v>
      </c>
      <c r="E20" s="24">
        <f>1-(E19/E17)</f>
        <v>-0.72263157894736874</v>
      </c>
      <c r="F20" s="24">
        <f>1-(F19/F17)</f>
        <v>-1.5328422515425775</v>
      </c>
      <c r="G20" s="24">
        <f>1-(G19/G17)</f>
        <v>-0.76626019624612596</v>
      </c>
      <c r="I20" s="41"/>
      <c r="J20" s="42"/>
    </row>
    <row r="21" ht="15">
      <c r="I21" s="41"/>
      <c r="J21" s="42"/>
    </row>
    <row r="22" ht="15">
      <c r="I22" s="41"/>
      <c r="J22" s="42"/>
    </row>
    <row r="23" ht="15">
      <c r="I23" s="41"/>
      <c r="J23" s="42"/>
    </row>
    <row r="24" ht="15">
      <c r="I24" s="41"/>
      <c r="J24" s="42"/>
    </row>
    <row r="25" ht="15">
      <c r="I25" s="43"/>
    </row>
    <row r="26" ht="15">
      <c r="B26" s="44" t="s">
        <v>57</v>
      </c>
      <c r="I26" s="43"/>
    </row>
    <row r="27" ht="15">
      <c r="I27" s="43"/>
    </row>
    <row r="28" ht="15">
      <c r="I28" s="43"/>
    </row>
    <row r="29" ht="15">
      <c r="I29" s="43"/>
    </row>
    <row r="30" ht="15">
      <c r="I30" s="43"/>
    </row>
    <row r="31" ht="15">
      <c r="I31" s="43"/>
    </row>
    <row r="32" ht="15">
      <c r="I32" s="43"/>
    </row>
    <row r="33" ht="15">
      <c r="I33" s="43"/>
    </row>
    <row r="34" ht="15">
      <c r="I34" s="43"/>
    </row>
  </sheetData>
  <mergeCells count="2">
    <mergeCell ref="I4:I24"/>
    <mergeCell ref="J4:J24"/>
  </mergeCells>
  <hyperlinks>
    <hyperlink r:id="rId1" ref="B26" tooltip=""/>
  </hyperlinks>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topLeftCell="A2" zoomScale="100" workbookViewId="0">
      <selection activeCell="A1" activeCellId="0" sqref="A1"/>
    </sheetView>
  </sheetViews>
  <sheetFormatPr defaultRowHeight="15"/>
  <cols>
    <col customWidth="1" min="1" max="1" style="7" width="18.4453125"/>
    <col customWidth="1" min="2" max="2" width="20.77734375"/>
    <col customWidth="1" min="3" max="16384" width="20.77734375"/>
  </cols>
  <sheetData>
    <row r="2" s="33" customFormat="1" ht="49.5">
      <c r="A2" s="45"/>
      <c r="B2" s="45" t="s">
        <v>58</v>
      </c>
      <c r="C2" s="45" t="s">
        <v>59</v>
      </c>
      <c r="D2" s="33" t="s">
        <v>60</v>
      </c>
    </row>
    <row r="3" ht="16.5">
      <c r="A3" s="10">
        <v>2003</v>
      </c>
      <c r="B3" s="9">
        <v>1.4950000000000001</v>
      </c>
      <c r="C3" s="17">
        <v>99931</v>
      </c>
      <c r="D3">
        <v>18012.43</v>
      </c>
    </row>
    <row r="4" ht="16.5">
      <c r="A4" s="10">
        <v>2004</v>
      </c>
      <c r="B4" s="9">
        <v>1500</v>
      </c>
      <c r="C4" s="17">
        <v>100329</v>
      </c>
      <c r="D4">
        <v>17940.970000000001</v>
      </c>
    </row>
    <row r="5" ht="16.5">
      <c r="A5" s="10">
        <v>2005</v>
      </c>
      <c r="B5" s="9"/>
      <c r="C5" s="9"/>
    </row>
    <row r="6" ht="16.5">
      <c r="A6" s="10">
        <v>2006</v>
      </c>
      <c r="B6" s="9"/>
      <c r="C6" s="9"/>
    </row>
    <row r="7" ht="16.5">
      <c r="A7" s="10">
        <v>2007</v>
      </c>
      <c r="B7" s="9"/>
      <c r="C7" s="9"/>
    </row>
    <row r="8" ht="16.5">
      <c r="A8" s="10">
        <v>2008</v>
      </c>
      <c r="B8" s="9"/>
      <c r="C8" s="9"/>
    </row>
    <row r="9" ht="16.5">
      <c r="A9" s="46">
        <v>2009</v>
      </c>
      <c r="B9" s="17">
        <v>1981</v>
      </c>
      <c r="C9" s="17">
        <v>96992</v>
      </c>
      <c r="D9">
        <v>19589.240000000002</v>
      </c>
    </row>
    <row r="10" ht="16.5">
      <c r="A10" s="46">
        <v>2010</v>
      </c>
      <c r="B10" s="17">
        <v>1958</v>
      </c>
      <c r="C10" s="17">
        <v>96138</v>
      </c>
      <c r="D10">
        <v>19763.259999999998</v>
      </c>
    </row>
    <row r="11" ht="16.5">
      <c r="A11" s="46">
        <v>2011</v>
      </c>
      <c r="B11" s="17">
        <v>1937</v>
      </c>
      <c r="C11" s="17">
        <v>93144</v>
      </c>
      <c r="D11">
        <v>21472.130000000001</v>
      </c>
    </row>
    <row r="12" ht="16.5">
      <c r="A12" s="46">
        <v>2012</v>
      </c>
      <c r="B12" s="17">
        <v>1904</v>
      </c>
      <c r="C12" s="17">
        <v>91198</v>
      </c>
      <c r="D12">
        <v>25219.849999999999</v>
      </c>
    </row>
    <row r="13" ht="16.5">
      <c r="A13" s="46">
        <v>2013</v>
      </c>
      <c r="B13" s="17">
        <v>1908</v>
      </c>
      <c r="C13" s="17">
        <v>90407</v>
      </c>
      <c r="D13">
        <v>21790.349999999999</v>
      </c>
    </row>
    <row r="14" ht="16.5">
      <c r="A14" s="46">
        <v>2014</v>
      </c>
      <c r="B14" s="17">
        <v>1921</v>
      </c>
      <c r="C14" s="17">
        <v>89202</v>
      </c>
      <c r="D14">
        <v>25111.540000000001</v>
      </c>
    </row>
    <row r="15" ht="16.5">
      <c r="A15" s="46">
        <v>2015</v>
      </c>
      <c r="B15" s="17">
        <v>1918</v>
      </c>
      <c r="C15" s="17">
        <v>88321</v>
      </c>
      <c r="D15">
        <v>19021.52</v>
      </c>
    </row>
    <row r="16" ht="16.5">
      <c r="A16" s="46">
        <v>2016</v>
      </c>
      <c r="B16" s="17">
        <v>1873</v>
      </c>
      <c r="C16" s="17">
        <v>85681</v>
      </c>
      <c r="D16">
        <v>20074.459999999999</v>
      </c>
    </row>
    <row r="17" ht="16.5">
      <c r="A17" s="46">
        <v>2017</v>
      </c>
      <c r="B17" s="17">
        <v>1848</v>
      </c>
      <c r="C17" s="17">
        <v>83167</v>
      </c>
      <c r="D17">
        <v>18396.720000000001</v>
      </c>
    </row>
    <row r="18" ht="16.5">
      <c r="A18" s="46">
        <v>2018</v>
      </c>
      <c r="B18" s="17">
        <v>1809</v>
      </c>
      <c r="C18" s="17">
        <v>80545</v>
      </c>
      <c r="D18">
        <v>19864.669999999998</v>
      </c>
    </row>
    <row r="19" ht="16.5">
      <c r="A19" s="46">
        <v>2019</v>
      </c>
      <c r="B19" s="17">
        <v>1770</v>
      </c>
      <c r="C19" s="17">
        <v>77857</v>
      </c>
      <c r="D19">
        <v>19908.290000000001</v>
      </c>
    </row>
    <row r="20" ht="16.5">
      <c r="A20" s="46">
        <v>2020</v>
      </c>
      <c r="B20" s="17">
        <v>1630</v>
      </c>
      <c r="C20" s="17">
        <v>65971</v>
      </c>
      <c r="D20">
        <v>20766.700000000001</v>
      </c>
    </row>
    <row r="21" ht="16.5">
      <c r="A21" s="46">
        <v>2021</v>
      </c>
      <c r="B21" s="17">
        <v>1684</v>
      </c>
      <c r="C21" s="17">
        <v>64366</v>
      </c>
      <c r="D21">
        <v>20352.360000000001</v>
      </c>
    </row>
    <row r="22" ht="16.5">
      <c r="A22" s="46">
        <v>2022</v>
      </c>
      <c r="B22" s="17">
        <v>1673</v>
      </c>
      <c r="C22" s="17">
        <v>64250</v>
      </c>
      <c r="D22">
        <v>23813.23</v>
      </c>
    </row>
    <row r="23" ht="15">
      <c r="A23" s="7"/>
    </row>
    <row r="24" ht="45">
      <c r="A24" s="20" t="s">
        <v>18</v>
      </c>
      <c r="B24" s="22">
        <f>AVERAGE(B12:B21)</f>
        <v>1826.5</v>
      </c>
      <c r="C24" s="22">
        <f>AVERAGE(C12:C21)</f>
        <v>81671.5</v>
      </c>
      <c r="D24" s="22">
        <f>AVERAGE(D12:D21)</f>
        <v>21050.646000000001</v>
      </c>
    </row>
    <row r="25" ht="30">
      <c r="A25" s="23" t="s">
        <v>19</v>
      </c>
      <c r="B25" s="24">
        <f>1-(B24/B22)</f>
        <v>-0.091751344889420272</v>
      </c>
      <c r="C25" s="24">
        <f>1-(C24/C22)</f>
        <v>-0.27115175097276256</v>
      </c>
      <c r="D25" s="24">
        <f>1-(D24/D22)</f>
        <v>0.1160104698102693</v>
      </c>
    </row>
  </sheetData>
  <printOptions headings="0" gridLines="0"/>
  <pageMargins left="0.70078740157480324" right="0.70078740157480324" top="0.75196850393700787" bottom="0.75196850393700787"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C3" activeCellId="0" sqref="C3:C13"/>
    </sheetView>
  </sheetViews>
  <sheetFormatPr baseColWidth="10" defaultRowHeight="15"/>
  <cols>
    <col min="1" max="1" style="7" width="11.5546875"/>
    <col bestFit="1" customWidth="1" min="2" max="2" width="24.33203125"/>
    <col customWidth="1" min="3" max="3" width="24.33203125"/>
    <col bestFit="1" customWidth="1" min="4" max="4" width="30.1640625"/>
    <col bestFit="1" customWidth="1" min="5" max="5" width="31"/>
    <col bestFit="1" customWidth="1" min="6" max="6" width="37.1640625"/>
    <col customWidth="1" min="7" max="7" width="36.6640625"/>
  </cols>
  <sheetData>
    <row r="1" ht="53" customHeight="1">
      <c r="A1" s="7" t="s">
        <v>61</v>
      </c>
      <c r="B1" s="7"/>
      <c r="C1" s="7"/>
      <c r="D1" s="7"/>
      <c r="E1" s="7"/>
    </row>
    <row r="2" ht="44" customHeight="1">
      <c r="A2" s="7"/>
      <c r="B2" s="33" t="s">
        <v>62</v>
      </c>
      <c r="C2" s="33" t="s">
        <v>63</v>
      </c>
      <c r="D2" s="33" t="s">
        <v>64</v>
      </c>
      <c r="E2" s="33" t="s">
        <v>37</v>
      </c>
      <c r="F2" s="33" t="s">
        <v>36</v>
      </c>
      <c r="G2" s="33" t="s">
        <v>51</v>
      </c>
    </row>
    <row r="3">
      <c r="A3" s="7">
        <v>2009</v>
      </c>
      <c r="B3">
        <v>1.6000000000000001</v>
      </c>
      <c r="C3" s="47">
        <v>668058</v>
      </c>
      <c r="D3">
        <v>1.8999999999999999</v>
      </c>
      <c r="E3" s="25">
        <v>1567657</v>
      </c>
      <c r="F3">
        <v>20.899999999999999</v>
      </c>
      <c r="G3" s="25">
        <v>294643296</v>
      </c>
    </row>
    <row r="4">
      <c r="A4" s="7">
        <v>2010</v>
      </c>
      <c r="B4">
        <v>1.7</v>
      </c>
      <c r="C4" s="47">
        <v>705102</v>
      </c>
      <c r="D4">
        <v>1.8999999999999999</v>
      </c>
      <c r="E4" s="25">
        <v>1129220</v>
      </c>
      <c r="F4">
        <v>14.917</v>
      </c>
      <c r="G4" s="25">
        <v>403859803</v>
      </c>
    </row>
    <row r="5">
      <c r="A5" s="7">
        <v>2011</v>
      </c>
      <c r="B5">
        <v>2.2000000000000002</v>
      </c>
      <c r="C5" s="47">
        <v>927879</v>
      </c>
      <c r="D5">
        <v>2</v>
      </c>
      <c r="E5" s="25">
        <v>1179419</v>
      </c>
      <c r="F5">
        <v>15.599</v>
      </c>
      <c r="G5" s="25">
        <v>258894707</v>
      </c>
    </row>
    <row r="6">
      <c r="A6" s="7">
        <v>2012</v>
      </c>
      <c r="B6">
        <v>3.1000000000000001</v>
      </c>
      <c r="C6" s="47">
        <v>1313003</v>
      </c>
      <c r="D6">
        <v>2.2999999999999998</v>
      </c>
      <c r="E6" s="25">
        <v>1339989</v>
      </c>
      <c r="F6">
        <v>17.783000000000001</v>
      </c>
      <c r="G6" s="25">
        <v>313862167</v>
      </c>
    </row>
    <row r="7">
      <c r="A7" s="7">
        <v>2013</v>
      </c>
      <c r="B7">
        <v>2.1000000000000001</v>
      </c>
      <c r="C7" s="47">
        <v>881242</v>
      </c>
      <c r="D7">
        <v>1.97</v>
      </c>
      <c r="E7" s="25">
        <v>1276474</v>
      </c>
      <c r="F7">
        <v>17.189</v>
      </c>
      <c r="G7" s="25">
        <v>269214274</v>
      </c>
    </row>
    <row r="8">
      <c r="A8" s="7">
        <v>2014</v>
      </c>
      <c r="B8">
        <v>2.5</v>
      </c>
      <c r="C8" s="47">
        <v>1037775</v>
      </c>
      <c r="D8">
        <v>2.2400000000000002</v>
      </c>
      <c r="E8" s="25">
        <v>1330673</v>
      </c>
      <c r="F8">
        <v>18.007999999999999</v>
      </c>
      <c r="G8" s="25">
        <v>312753765</v>
      </c>
    </row>
    <row r="9">
      <c r="A9" s="7">
        <v>2015</v>
      </c>
      <c r="B9">
        <v>3</v>
      </c>
      <c r="C9" s="47">
        <v>1216052</v>
      </c>
      <c r="D9">
        <v>1.6799999999999999</v>
      </c>
      <c r="E9" s="25">
        <v>1233480</v>
      </c>
      <c r="F9">
        <v>16.800000000000001</v>
      </c>
      <c r="G9" s="25">
        <v>328990925</v>
      </c>
    </row>
    <row r="10">
      <c r="A10" s="7">
        <v>2016</v>
      </c>
      <c r="B10">
        <v>3.2000000000000002</v>
      </c>
      <c r="C10" s="47">
        <v>1296596</v>
      </c>
      <c r="D10">
        <v>1.72</v>
      </c>
      <c r="E10" s="25">
        <v>1025753</v>
      </c>
      <c r="F10">
        <v>14.1</v>
      </c>
      <c r="G10" s="25">
        <v>197411673</v>
      </c>
    </row>
    <row r="11">
      <c r="A11" s="7">
        <v>2017</v>
      </c>
      <c r="B11">
        <v>2.8999999999999999</v>
      </c>
      <c r="C11" s="47">
        <v>1192925</v>
      </c>
      <c r="D11">
        <v>1.53</v>
      </c>
      <c r="E11" s="25">
        <v>1281957</v>
      </c>
      <c r="F11">
        <v>17.5</v>
      </c>
      <c r="G11" s="25">
        <v>265730219</v>
      </c>
    </row>
    <row r="12">
      <c r="A12" s="7">
        <v>2018</v>
      </c>
      <c r="B12">
        <v>2.6000000000000001</v>
      </c>
      <c r="C12" s="47">
        <v>1059495</v>
      </c>
      <c r="D12">
        <v>1.6000000000000001</v>
      </c>
      <c r="E12" s="25">
        <v>1027726</v>
      </c>
      <c r="F12">
        <v>13.9</v>
      </c>
      <c r="G12" s="25">
        <v>215385487</v>
      </c>
    </row>
    <row r="13">
      <c r="A13" s="7">
        <v>2019</v>
      </c>
      <c r="B13">
        <v>2.7999999999999998</v>
      </c>
      <c r="C13" s="47">
        <v>1119552</v>
      </c>
      <c r="D13">
        <v>1.55</v>
      </c>
      <c r="E13" s="25">
        <v>1139345</v>
      </c>
      <c r="F13">
        <v>15.199999999999999</v>
      </c>
      <c r="G13" s="25">
        <v>151397077</v>
      </c>
    </row>
    <row r="14">
      <c r="A14" s="7">
        <v>2020</v>
      </c>
      <c r="B14">
        <v>3.2999999999999998</v>
      </c>
      <c r="C14" s="47">
        <v>1329037</v>
      </c>
      <c r="D14">
        <v>1.3700000000000001</v>
      </c>
      <c r="E14" s="25">
        <v>884397</v>
      </c>
      <c r="F14">
        <v>11.199999999999999</v>
      </c>
      <c r="G14" s="25">
        <v>212100646</v>
      </c>
    </row>
    <row r="15">
      <c r="A15" s="7">
        <v>2021</v>
      </c>
      <c r="B15">
        <v>2.157</v>
      </c>
      <c r="C15" s="47">
        <v>870460</v>
      </c>
      <c r="D15">
        <v>1.3100000000000001</v>
      </c>
      <c r="E15" s="25">
        <v>1015908</v>
      </c>
      <c r="F15">
        <v>13.1</v>
      </c>
      <c r="G15" s="25">
        <v>129344392</v>
      </c>
    </row>
    <row r="16">
      <c r="A16" s="7">
        <v>2022</v>
      </c>
      <c r="B16">
        <v>2.427</v>
      </c>
      <c r="C16" s="47">
        <v>971577</v>
      </c>
      <c r="D16">
        <v>1.53</v>
      </c>
      <c r="E16" s="25">
        <v>837863</v>
      </c>
      <c r="F16">
        <v>10.81</v>
      </c>
      <c r="G16" s="25">
        <v>94604811</v>
      </c>
    </row>
    <row r="17">
      <c r="A17" s="7"/>
      <c r="C17" s="48"/>
    </row>
    <row r="18" s="49" customFormat="1">
      <c r="A18" s="20" t="s">
        <v>18</v>
      </c>
      <c r="B18" s="22">
        <f>AVERAGE(B6:B15)</f>
        <v>2.7656999999999998</v>
      </c>
      <c r="C18" s="21">
        <f>AVERAGE(C6:C15)</f>
        <v>1131613.7</v>
      </c>
      <c r="D18" s="22">
        <f>AVERAGE(D6:D15)</f>
        <v>1.7269999999999999</v>
      </c>
      <c r="E18" s="21">
        <f>AVERAGE(E6:E15)</f>
        <v>1155570.2</v>
      </c>
      <c r="F18" s="22">
        <f>AVERAGE(F6:F15)</f>
        <v>15.477999999999998</v>
      </c>
      <c r="G18" s="21">
        <f>AVERAGE(G6:G15)</f>
        <v>239619062.5</v>
      </c>
    </row>
    <row r="19">
      <c r="A19" s="23" t="s">
        <v>19</v>
      </c>
      <c r="B19" s="24">
        <f>1-(B18/B16)</f>
        <v>-0.13955500618046957</v>
      </c>
      <c r="C19" s="24">
        <f>1-(C18/C16)</f>
        <v>-0.16471849374779346</v>
      </c>
      <c r="D19" s="24">
        <f>1-(D18/D16)</f>
        <v>-0.12875816993464051</v>
      </c>
      <c r="E19" s="24">
        <f>1-(E18/E16)</f>
        <v>-0.3791875282713284</v>
      </c>
      <c r="F19" s="24">
        <f>1-(F18/F16)</f>
        <v>-0.43182238667900075</v>
      </c>
      <c r="G19" s="24">
        <f>1-(G18/G16)</f>
        <v>-1.5328422515425775</v>
      </c>
    </row>
    <row r="20">
      <c r="C20" s="48"/>
    </row>
    <row r="21" ht="15"/>
    <row r="22" ht="15"/>
    <row r="23" ht="15"/>
    <row r="24" ht="15"/>
    <row r="25" ht="1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B7" activeCellId="0" sqref="B7"/>
    </sheetView>
  </sheetViews>
  <sheetFormatPr baseColWidth="10" defaultRowHeight="15"/>
  <cols>
    <col bestFit="1" customWidth="1" min="2" max="2" width="24.33203125"/>
    <col bestFit="1" customWidth="1" min="3" max="3" width="30.1640625"/>
    <col bestFit="1" customWidth="1" min="4" max="4" width="31"/>
    <col bestFit="1" customWidth="1" min="5" max="5" width="37.1640625"/>
    <col customWidth="1" min="6" max="6" width="36.6640625"/>
  </cols>
  <sheetData>
    <row r="1" ht="53" customHeight="1">
      <c r="A1" s="7" t="s">
        <v>65</v>
      </c>
      <c r="B1" s="7"/>
      <c r="C1" s="7"/>
      <c r="D1" s="7"/>
    </row>
    <row r="2">
      <c r="A2">
        <v>2023</v>
      </c>
      <c r="B2">
        <v>87.599999999999994</v>
      </c>
      <c r="D2" s="25"/>
    </row>
    <row r="3">
      <c r="A3">
        <v>2024</v>
      </c>
      <c r="B3">
        <v>104</v>
      </c>
      <c r="D3" s="25"/>
    </row>
    <row r="4">
      <c r="A4">
        <v>2025</v>
      </c>
      <c r="B4">
        <v>110</v>
      </c>
      <c r="D4" s="25"/>
    </row>
    <row r="5">
      <c r="A5">
        <v>2026</v>
      </c>
      <c r="B5">
        <v>119</v>
      </c>
    </row>
    <row r="6">
      <c r="A6">
        <v>2027</v>
      </c>
      <c r="B6">
        <v>130</v>
      </c>
      <c r="D6" s="25"/>
    </row>
    <row r="8" ht="15">
      <c r="A8" t="s">
        <v>66</v>
      </c>
    </row>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ONLYOFFICE/8.0.1.31</Application>
  <Company/>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Alka</dc:creator>
  <cp:revision>1</cp:revision>
  <dcterms:created xsi:type="dcterms:W3CDTF">2024-03-04T15:42:20Z</dcterms:created>
  <dcterms:modified xsi:type="dcterms:W3CDTF">2024-03-06T03:03:40Z</dcterms:modified>
</cp:coreProperties>
</file>